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gd\센터회계\2024년\정보공시 추진 관련\제출용(2차)\"/>
    </mc:Choice>
  </mc:AlternateContent>
  <xr:revisionPtr revIDLastSave="0" documentId="13_ncr:1_{82806FCA-58F7-40F1-8C9F-B5AD03BAB602}" xr6:coauthVersionLast="47" xr6:coauthVersionMax="47" xr10:uidLastSave="{00000000-0000-0000-0000-000000000000}"/>
  <bookViews>
    <workbookView xWindow="-16320" yWindow="-5700" windowWidth="16440" windowHeight="21675" xr2:uid="{00000000-000D-0000-FFFF-FFFF00000000}"/>
  </bookViews>
  <sheets>
    <sheet name="2024년세입세출결산총괄표" sheetId="10" r:id="rId1"/>
    <sheet name="세입결산" sheetId="13" r:id="rId2"/>
    <sheet name="세출결산" sheetId="14" r:id="rId3"/>
  </sheets>
  <calcPr calcId="191029"/>
</workbook>
</file>

<file path=xl/calcChain.xml><?xml version="1.0" encoding="utf-8"?>
<calcChain xmlns="http://schemas.openxmlformats.org/spreadsheetml/2006/main">
  <c r="E31" i="14" l="1"/>
  <c r="F30" i="14"/>
  <c r="F29" i="14"/>
  <c r="F28" i="14"/>
  <c r="F31" i="14" s="1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5" i="14"/>
  <c r="G31" i="13"/>
  <c r="G30" i="13"/>
  <c r="G28" i="13"/>
  <c r="G26" i="13"/>
  <c r="G24" i="13"/>
  <c r="G23" i="13"/>
  <c r="G21" i="13"/>
  <c r="G16" i="13"/>
  <c r="G12" i="13"/>
  <c r="G29" i="13"/>
  <c r="G27" i="13"/>
  <c r="G25" i="13"/>
  <c r="G22" i="13"/>
  <c r="G20" i="13"/>
  <c r="G19" i="13"/>
  <c r="G18" i="13"/>
  <c r="G17" i="13"/>
  <c r="G15" i="13"/>
  <c r="G14" i="13"/>
  <c r="G13" i="13"/>
  <c r="G6" i="13"/>
  <c r="G7" i="13"/>
  <c r="G8" i="13"/>
  <c r="G9" i="13"/>
  <c r="G10" i="13"/>
  <c r="G11" i="13"/>
  <c r="G5" i="13"/>
  <c r="F5" i="13"/>
  <c r="K20" i="10"/>
  <c r="F20" i="10"/>
  <c r="J20" i="10"/>
  <c r="K19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6" i="10"/>
  <c r="F7" i="10"/>
  <c r="F8" i="10"/>
  <c r="F9" i="10"/>
  <c r="F6" i="10"/>
  <c r="E28" i="14"/>
  <c r="D31" i="14"/>
  <c r="E30" i="14"/>
  <c r="D30" i="14"/>
  <c r="D28" i="14"/>
  <c r="E31" i="13"/>
  <c r="E23" i="13"/>
  <c r="F21" i="13"/>
  <c r="E21" i="13"/>
  <c r="F16" i="13"/>
  <c r="E16" i="13"/>
  <c r="E24" i="13" s="1"/>
  <c r="F12" i="13"/>
  <c r="F24" i="13" s="1"/>
  <c r="F31" i="13" s="1"/>
  <c r="E12" i="13"/>
  <c r="F23" i="13"/>
  <c r="F30" i="13"/>
  <c r="E30" i="13"/>
  <c r="F28" i="13"/>
  <c r="E28" i="13"/>
  <c r="F26" i="13"/>
  <c r="E26" i="13"/>
  <c r="I20" i="10"/>
  <c r="E20" i="10"/>
  <c r="D20" i="10"/>
</calcChain>
</file>

<file path=xl/sharedStrings.xml><?xml version="1.0" encoding="utf-8"?>
<sst xmlns="http://schemas.openxmlformats.org/spreadsheetml/2006/main" count="140" uniqueCount="87">
  <si>
    <t>사업비</t>
    <phoneticPr fontId="9" type="noConversion"/>
  </si>
  <si>
    <t>인건비</t>
    <phoneticPr fontId="9" type="noConversion"/>
  </si>
  <si>
    <t>운영비</t>
    <phoneticPr fontId="9" type="noConversion"/>
  </si>
  <si>
    <t>시설비</t>
    <phoneticPr fontId="9" type="noConversion"/>
  </si>
  <si>
    <t>잡수입</t>
    <phoneticPr fontId="9" type="noConversion"/>
  </si>
  <si>
    <t>외부지원사업</t>
    <phoneticPr fontId="9" type="noConversion"/>
  </si>
  <si>
    <t>방문교육사업</t>
    <phoneticPr fontId="9" type="noConversion"/>
  </si>
  <si>
    <t>언어발달지원사업</t>
    <phoneticPr fontId="9" type="noConversion"/>
  </si>
  <si>
    <t>업무추진비</t>
    <phoneticPr fontId="9" type="noConversion"/>
  </si>
  <si>
    <t>번호</t>
    <phoneticPr fontId="9" type="noConversion"/>
  </si>
  <si>
    <t>세입</t>
    <phoneticPr fontId="9" type="noConversion"/>
  </si>
  <si>
    <t>세출</t>
    <phoneticPr fontId="9" type="noConversion"/>
  </si>
  <si>
    <t>관</t>
    <phoneticPr fontId="9" type="noConversion"/>
  </si>
  <si>
    <t>항</t>
    <phoneticPr fontId="9" type="noConversion"/>
  </si>
  <si>
    <t>보조금수입</t>
    <phoneticPr fontId="9" type="noConversion"/>
  </si>
  <si>
    <t>사무비</t>
    <phoneticPr fontId="9" type="noConversion"/>
  </si>
  <si>
    <t>사업수익</t>
    <phoneticPr fontId="9" type="noConversion"/>
  </si>
  <si>
    <t>방문교육사업
본인부담금</t>
    <phoneticPr fontId="9" type="noConversion"/>
  </si>
  <si>
    <t>후원금수입</t>
    <phoneticPr fontId="9" type="noConversion"/>
  </si>
  <si>
    <t>재산조성비</t>
    <phoneticPr fontId="9" type="noConversion"/>
  </si>
  <si>
    <t>외부지원사업비</t>
    <phoneticPr fontId="9" type="noConversion"/>
  </si>
  <si>
    <t>후원사업비</t>
    <phoneticPr fontId="9" type="noConversion"/>
  </si>
  <si>
    <t>잡지출</t>
    <phoneticPr fontId="9" type="noConversion"/>
  </si>
  <si>
    <t>합계</t>
    <phoneticPr fontId="9" type="noConversion"/>
  </si>
  <si>
    <t>목</t>
    <phoneticPr fontId="9" type="noConversion"/>
  </si>
  <si>
    <t>종사자수당지원</t>
    <phoneticPr fontId="9" type="noConversion"/>
  </si>
  <si>
    <t>온가족보듬사업</t>
    <phoneticPr fontId="9" type="noConversion"/>
  </si>
  <si>
    <t>공동육아나눔터</t>
    <phoneticPr fontId="9" type="noConversion"/>
  </si>
  <si>
    <t>온가족보듬</t>
    <phoneticPr fontId="9" type="noConversion"/>
  </si>
  <si>
    <t>센터사업</t>
    <phoneticPr fontId="9" type="noConversion"/>
  </si>
  <si>
    <t>결혼이민자
역량강화사업</t>
    <phoneticPr fontId="9" type="noConversion"/>
  </si>
  <si>
    <t>가족끼리행복캠프</t>
    <phoneticPr fontId="9" type="noConversion"/>
  </si>
  <si>
    <t>자녀언어발달지원</t>
    <phoneticPr fontId="9" type="noConversion"/>
  </si>
  <si>
    <t>자산취득비</t>
  </si>
  <si>
    <t>2024년 
결산액(B)</t>
    <phoneticPr fontId="9" type="noConversion"/>
  </si>
  <si>
    <t>2024년 창원시마산가족센터 세입·세출 결산 총괄표</t>
    <phoneticPr fontId="9" type="noConversion"/>
  </si>
  <si>
    <t>2024년 
예산액(A)</t>
    <phoneticPr fontId="9" type="noConversion"/>
  </si>
  <si>
    <t>2024년
결산액(B)</t>
    <phoneticPr fontId="9" type="noConversion"/>
  </si>
  <si>
    <t>2024년
예산액(A)</t>
    <phoneticPr fontId="9" type="noConversion"/>
  </si>
  <si>
    <t>2024년 창원시마산가족센터 세입 결산서</t>
    <phoneticPr fontId="9" type="noConversion"/>
  </si>
  <si>
    <t>▣기준일 : 2024. 12. 31.</t>
    <phoneticPr fontId="9" type="noConversion"/>
  </si>
  <si>
    <t>(단위:원)</t>
    <phoneticPr fontId="9" type="noConversion"/>
  </si>
  <si>
    <t>총  계</t>
    <phoneticPr fontId="9" type="noConversion"/>
  </si>
  <si>
    <t>보조금
수입</t>
    <phoneticPr fontId="9" type="noConversion"/>
  </si>
  <si>
    <t>공동육아나눔터사업</t>
    <phoneticPr fontId="9" type="noConversion"/>
  </si>
  <si>
    <t>방문교육사업</t>
  </si>
  <si>
    <t>통번역사업</t>
  </si>
  <si>
    <t>언어발달지원사업</t>
  </si>
  <si>
    <t>결혼이민자역량강화사업</t>
    <phoneticPr fontId="9" type="noConversion"/>
  </si>
  <si>
    <t>결혼이민자인턴사업</t>
    <phoneticPr fontId="9" type="noConversion"/>
  </si>
  <si>
    <t>가족끼리행복캠프사업</t>
    <phoneticPr fontId="9" type="noConversion"/>
  </si>
  <si>
    <t>사회복지사 자격수당</t>
    <phoneticPr fontId="9" type="noConversion"/>
  </si>
  <si>
    <t>방문교육지도사교육활동수당</t>
    <phoneticPr fontId="9" type="noConversion"/>
  </si>
  <si>
    <t>방문교육지도사 급식비지원</t>
    <phoneticPr fontId="9" type="noConversion"/>
  </si>
  <si>
    <t>종사자 맞춤형 복지포인트지원</t>
    <phoneticPr fontId="9" type="noConversion"/>
  </si>
  <si>
    <t>소 계</t>
    <phoneticPr fontId="9" type="noConversion"/>
  </si>
  <si>
    <t>사업
수익</t>
    <phoneticPr fontId="9" type="noConversion"/>
  </si>
  <si>
    <t>방문교육사업 본인부담금</t>
    <phoneticPr fontId="9" type="noConversion"/>
  </si>
  <si>
    <t>후원금
수입</t>
    <phoneticPr fontId="9" type="noConversion"/>
  </si>
  <si>
    <t>국고
보조금</t>
    <phoneticPr fontId="9" type="noConversion"/>
  </si>
  <si>
    <t>시도
보조금</t>
    <phoneticPr fontId="9" type="noConversion"/>
  </si>
  <si>
    <t>시군구
보조금</t>
    <phoneticPr fontId="9" type="noConversion"/>
  </si>
  <si>
    <t>기타
보조금</t>
    <phoneticPr fontId="9" type="noConversion"/>
  </si>
  <si>
    <t>지정후원금</t>
    <phoneticPr fontId="9" type="noConversion"/>
  </si>
  <si>
    <t>기타예금이자</t>
    <phoneticPr fontId="9" type="noConversion"/>
  </si>
  <si>
    <t>보조금수입 소계</t>
    <phoneticPr fontId="9" type="noConversion"/>
  </si>
  <si>
    <t>2024년 창원시마산가족센터 세출 결산서</t>
    <phoneticPr fontId="9" type="noConversion"/>
  </si>
  <si>
    <t>급여</t>
  </si>
  <si>
    <t>제수당</t>
  </si>
  <si>
    <t>퇴직적립금</t>
    <phoneticPr fontId="9" type="noConversion"/>
  </si>
  <si>
    <t>사회보험부담금</t>
    <phoneticPr fontId="9" type="noConversion"/>
  </si>
  <si>
    <t>업무
추진비</t>
    <phoneticPr fontId="9" type="noConversion"/>
  </si>
  <si>
    <t>기관운영비</t>
  </si>
  <si>
    <t>회의비</t>
  </si>
  <si>
    <t>여비</t>
  </si>
  <si>
    <t>수용비 및 수수료</t>
  </si>
  <si>
    <t>공공요금</t>
  </si>
  <si>
    <t>제세공과금</t>
  </si>
  <si>
    <t>차량비</t>
  </si>
  <si>
    <t>기타운영비</t>
  </si>
  <si>
    <t>재산
조성비</t>
    <phoneticPr fontId="9" type="noConversion"/>
  </si>
  <si>
    <t>시설장비유지비</t>
  </si>
  <si>
    <t>결혼이민자 역량강화교육</t>
    <phoneticPr fontId="9" type="noConversion"/>
  </si>
  <si>
    <t>후원금사업비(결연후원)</t>
    <phoneticPr fontId="9" type="noConversion"/>
  </si>
  <si>
    <t>증감액
(A-B)</t>
    <phoneticPr fontId="9" type="noConversion"/>
  </si>
  <si>
    <t xml:space="preserve">▣기준일 : 2024. 12. 31.                                                                                                                                    </t>
    <phoneticPr fontId="9" type="noConversion"/>
  </si>
  <si>
    <t>( 단위 : 원)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</si>
</sst>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;[Red]#,##0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3"/>
      <name val="나눔고딕"/>
      <family val="3"/>
      <charset val="129"/>
    </font>
    <font>
      <sz val="13"/>
      <color indexed="0"/>
      <name val="맑은 고딕"/>
      <family val="3"/>
      <charset val="129"/>
    </font>
    <font>
      <sz val="12"/>
      <color indexed="8"/>
      <name val="나눔고딕"/>
      <family val="3"/>
      <charset val="129"/>
    </font>
    <font>
      <sz val="12"/>
      <name val="나눔고딕"/>
      <family val="3"/>
      <charset val="129"/>
    </font>
    <font>
      <b/>
      <sz val="12"/>
      <name val="나눔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indexed="8"/>
      <name val="나눔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6"/>
      <color theme="1"/>
      <name val="나눔고딕"/>
      <family val="3"/>
      <charset val="129"/>
    </font>
    <font>
      <b/>
      <sz val="20"/>
      <name val="나눔고딕"/>
      <family val="3"/>
      <charset val="129"/>
    </font>
    <font>
      <sz val="11"/>
      <color theme="1"/>
      <name val="나눔고딕"/>
      <family val="3"/>
      <charset val="129"/>
    </font>
    <font>
      <sz val="12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sz val="10"/>
      <color theme="1"/>
      <name val="나눔고딕"/>
      <family val="3"/>
      <charset val="129"/>
    </font>
    <font>
      <sz val="11"/>
      <color indexed="8"/>
      <name val="나눔고딕"/>
      <family val="3"/>
      <charset val="129"/>
    </font>
    <font>
      <b/>
      <sz val="18"/>
      <color theme="1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 wrapText="1" shrinkToFit="1"/>
    </xf>
    <xf numFmtId="0" fontId="6" fillId="0" borderId="0" xfId="1" applyFont="1" applyAlignment="1">
      <alignment horizontal="center" vertical="center" shrinkToFit="1"/>
    </xf>
    <xf numFmtId="3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 shrinkToFit="1"/>
    </xf>
    <xf numFmtId="3" fontId="7" fillId="0" borderId="0" xfId="1" applyNumberFormat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176" fontId="8" fillId="0" borderId="0" xfId="1" applyNumberFormat="1" applyFont="1" applyAlignment="1">
      <alignment horizontal="right" vertical="center" shrinkToFit="1"/>
    </xf>
    <xf numFmtId="3" fontId="8" fillId="0" borderId="0" xfId="1" applyNumberFormat="1" applyFont="1" applyAlignment="1">
      <alignment horizontal="right" vertical="center"/>
    </xf>
    <xf numFmtId="3" fontId="8" fillId="0" borderId="0" xfId="1" applyNumberFormat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11" fillId="0" borderId="0" xfId="0" applyFont="1">
      <alignment vertical="center"/>
    </xf>
    <xf numFmtId="0" fontId="12" fillId="2" borderId="6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41" fontId="14" fillId="0" borderId="4" xfId="48" applyFont="1" applyBorder="1" applyAlignment="1">
      <alignment horizontal="center" vertical="center"/>
    </xf>
    <xf numFmtId="41" fontId="14" fillId="0" borderId="5" xfId="48" applyFont="1" applyBorder="1" applyAlignment="1">
      <alignment horizontal="center" vertical="center"/>
    </xf>
    <xf numFmtId="3" fontId="14" fillId="0" borderId="4" xfId="1" applyNumberFormat="1" applyFont="1" applyBorder="1" applyAlignment="1">
      <alignment horizontal="center" vertical="center" shrinkToFit="1"/>
    </xf>
    <xf numFmtId="176" fontId="3" fillId="0" borderId="5" xfId="48" applyNumberFormat="1" applyFont="1" applyBorder="1" applyAlignment="1">
      <alignment horizontal="right" vertical="center"/>
    </xf>
    <xf numFmtId="0" fontId="14" fillId="0" borderId="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1" fontId="14" fillId="0" borderId="1" xfId="48" applyFont="1" applyBorder="1" applyAlignment="1">
      <alignment horizontal="center" vertical="center"/>
    </xf>
    <xf numFmtId="3" fontId="14" fillId="0" borderId="1" xfId="1" applyNumberFormat="1" applyFont="1" applyBorder="1" applyAlignment="1">
      <alignment horizontal="center" vertical="center" shrinkToFit="1"/>
    </xf>
    <xf numFmtId="3" fontId="14" fillId="0" borderId="9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1" fontId="12" fillId="0" borderId="1" xfId="48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center" vertical="center" wrapText="1" shrinkToFit="1"/>
    </xf>
    <xf numFmtId="41" fontId="14" fillId="0" borderId="1" xfId="48" applyFont="1" applyBorder="1" applyAlignment="1">
      <alignment horizontal="center" vertical="center" wrapText="1" shrinkToFit="1"/>
    </xf>
    <xf numFmtId="3" fontId="14" fillId="0" borderId="1" xfId="1" applyNumberFormat="1" applyFont="1" applyBorder="1" applyAlignment="1">
      <alignment horizontal="center" vertical="center" wrapText="1" shrinkToFit="1"/>
    </xf>
    <xf numFmtId="41" fontId="14" fillId="0" borderId="1" xfId="48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/>
    </xf>
    <xf numFmtId="41" fontId="13" fillId="0" borderId="1" xfId="48" applyFont="1" applyBorder="1" applyAlignment="1">
      <alignment horizontal="center" vertical="center" shrinkToFit="1"/>
    </xf>
    <xf numFmtId="41" fontId="15" fillId="0" borderId="1" xfId="48" applyFont="1" applyBorder="1" applyAlignment="1">
      <alignment horizontal="center" vertical="center" shrinkToFit="1"/>
    </xf>
    <xf numFmtId="41" fontId="16" fillId="0" borderId="1" xfId="48" applyFont="1" applyBorder="1" applyAlignment="1">
      <alignment horizontal="center" vertical="center" shrinkToFit="1"/>
    </xf>
    <xf numFmtId="41" fontId="12" fillId="0" borderId="1" xfId="48" applyFont="1" applyBorder="1" applyAlignment="1">
      <alignment horizontal="center" vertical="center" shrinkToFit="1"/>
    </xf>
    <xf numFmtId="41" fontId="16" fillId="2" borderId="11" xfId="48" applyFont="1" applyFill="1" applyBorder="1" applyAlignment="1">
      <alignment horizontal="center" vertical="center" shrinkToFit="1"/>
    </xf>
    <xf numFmtId="41" fontId="12" fillId="2" borderId="11" xfId="48" applyFont="1" applyFill="1" applyBorder="1" applyAlignment="1">
      <alignment horizontal="center" vertical="center"/>
    </xf>
    <xf numFmtId="176" fontId="13" fillId="2" borderId="12" xfId="48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 shrinkToFit="1"/>
    </xf>
    <xf numFmtId="3" fontId="12" fillId="2" borderId="1" xfId="1" applyNumberFormat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shrinkToFit="1"/>
    </xf>
    <xf numFmtId="0" fontId="12" fillId="2" borderId="9" xfId="1" applyFont="1" applyFill="1" applyBorder="1" applyAlignment="1">
      <alignment horizontal="center" vertical="center"/>
    </xf>
    <xf numFmtId="3" fontId="12" fillId="2" borderId="2" xfId="1" applyNumberFormat="1" applyFont="1" applyFill="1" applyBorder="1" applyAlignment="1">
      <alignment horizontal="center" vertical="center" wrapText="1"/>
    </xf>
    <xf numFmtId="3" fontId="12" fillId="2" borderId="9" xfId="1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41" fontId="19" fillId="0" borderId="0" xfId="0" applyNumberFormat="1" applyFont="1">
      <alignment vertical="center"/>
    </xf>
    <xf numFmtId="0" fontId="23" fillId="0" borderId="1" xfId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3" fontId="19" fillId="0" borderId="0" xfId="0" applyNumberFormat="1" applyFont="1">
      <alignment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2" xfId="0" applyNumberFormat="1" applyFont="1" applyBorder="1" applyAlignment="1">
      <alignment horizontal="right" vertical="center"/>
    </xf>
    <xf numFmtId="3" fontId="22" fillId="0" borderId="0" xfId="0" applyNumberFormat="1" applyFont="1">
      <alignment vertical="center"/>
    </xf>
    <xf numFmtId="3" fontId="19" fillId="4" borderId="1" xfId="0" applyNumberFormat="1" applyFont="1" applyFill="1" applyBorder="1" applyAlignment="1">
      <alignment horizontal="right" vertical="center"/>
    </xf>
    <xf numFmtId="3" fontId="21" fillId="3" borderId="1" xfId="0" applyNumberFormat="1" applyFont="1" applyFill="1" applyBorder="1" applyAlignment="1">
      <alignment horizontal="right" vertical="center"/>
    </xf>
    <xf numFmtId="3" fontId="21" fillId="3" borderId="2" xfId="0" applyNumberFormat="1" applyFont="1" applyFill="1" applyBorder="1" applyAlignment="1">
      <alignment horizontal="right" vertical="center"/>
    </xf>
    <xf numFmtId="3" fontId="21" fillId="3" borderId="1" xfId="48" applyNumberFormat="1" applyFont="1" applyFill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3" fontId="21" fillId="3" borderId="2" xfId="48" applyNumberFormat="1" applyFont="1" applyFill="1" applyBorder="1" applyAlignment="1">
      <alignment horizontal="right" vertical="center"/>
    </xf>
    <xf numFmtId="3" fontId="21" fillId="3" borderId="11" xfId="48" applyNumberFormat="1" applyFont="1" applyFill="1" applyBorder="1" applyAlignment="1">
      <alignment horizontal="right" vertical="center" wrapText="1"/>
    </xf>
    <xf numFmtId="3" fontId="21" fillId="3" borderId="12" xfId="48" applyNumberFormat="1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7" fontId="14" fillId="0" borderId="1" xfId="1" applyNumberFormat="1" applyFont="1" applyBorder="1" applyAlignment="1">
      <alignment horizontal="right" vertical="center" shrinkToFit="1"/>
    </xf>
    <xf numFmtId="0" fontId="13" fillId="3" borderId="1" xfId="0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right" vertical="center"/>
    </xf>
    <xf numFmtId="49" fontId="15" fillId="0" borderId="1" xfId="1" applyNumberFormat="1" applyFont="1" applyBorder="1" applyAlignment="1">
      <alignment horizontal="center" vertical="center" shrinkToFit="1"/>
    </xf>
    <xf numFmtId="177" fontId="3" fillId="0" borderId="1" xfId="48" applyNumberFormat="1" applyFont="1" applyBorder="1" applyAlignment="1">
      <alignment horizontal="right" vertical="center"/>
    </xf>
    <xf numFmtId="177" fontId="13" fillId="3" borderId="11" xfId="0" applyNumberFormat="1" applyFont="1" applyFill="1" applyBorder="1" applyAlignment="1">
      <alignment horizontal="right" vertical="center" wrapText="1"/>
    </xf>
    <xf numFmtId="177" fontId="13" fillId="3" borderId="2" xfId="0" applyNumberFormat="1" applyFont="1" applyFill="1" applyBorder="1" applyAlignment="1">
      <alignment horizontal="right" vertical="center"/>
    </xf>
    <xf numFmtId="177" fontId="13" fillId="3" borderId="12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3" fontId="14" fillId="0" borderId="13" xfId="1" applyNumberFormat="1" applyFont="1" applyBorder="1" applyAlignment="1">
      <alignment horizontal="center" vertical="center"/>
    </xf>
    <xf numFmtId="3" fontId="14" fillId="0" borderId="14" xfId="1" applyNumberFormat="1" applyFont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3" fontId="12" fillId="2" borderId="19" xfId="1" applyNumberFormat="1" applyFont="1" applyFill="1" applyBorder="1" applyAlignment="1">
      <alignment horizontal="center" vertical="center"/>
    </xf>
    <xf numFmtId="3" fontId="12" fillId="2" borderId="21" xfId="1" applyNumberFormat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shrinkToFit="1"/>
    </xf>
    <xf numFmtId="0" fontId="12" fillId="2" borderId="16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7" xfId="1" applyFont="1" applyFill="1" applyBorder="1" applyAlignment="1">
      <alignment horizontal="center" vertical="center" wrapText="1" shrinkToFit="1"/>
    </xf>
    <xf numFmtId="0" fontId="12" fillId="2" borderId="16" xfId="1" applyFont="1" applyFill="1" applyBorder="1" applyAlignment="1">
      <alignment horizontal="center" vertical="center" wrapText="1" shrinkToFit="1"/>
    </xf>
    <xf numFmtId="0" fontId="12" fillId="2" borderId="18" xfId="1" applyFont="1" applyFill="1" applyBorder="1" applyAlignment="1">
      <alignment horizontal="center" vertical="center" wrapText="1" shrinkToFit="1"/>
    </xf>
    <xf numFmtId="3" fontId="14" fillId="0" borderId="3" xfId="1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48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</cellXfs>
  <cellStyles count="49">
    <cellStyle name="쉼표 [0]" xfId="48" builtinId="6"/>
    <cellStyle name="쉼표 [0] 2" xfId="3" xr:uid="{00000000-0005-0000-0000-000001000000}"/>
    <cellStyle name="쉼표 [0] 3" xfId="25" xr:uid="{00000000-0005-0000-0000-000002000000}"/>
    <cellStyle name="쉼표 [0] 4" xfId="44" xr:uid="{00000000-0005-0000-0000-000003000000}"/>
    <cellStyle name="쉼표 [0] 5" xfId="47" xr:uid="{00000000-0005-0000-0000-000004000000}"/>
    <cellStyle name="표준" xfId="0" builtinId="0"/>
    <cellStyle name="표준 10" xfId="18" xr:uid="{00000000-0005-0000-0000-000006000000}"/>
    <cellStyle name="표준 10 2" xfId="35" xr:uid="{00000000-0005-0000-0000-000007000000}"/>
    <cellStyle name="표준 11" xfId="45" xr:uid="{00000000-0005-0000-0000-000008000000}"/>
    <cellStyle name="표준 12" xfId="46" xr:uid="{00000000-0005-0000-0000-000009000000}"/>
    <cellStyle name="표준 13" xfId="1" xr:uid="{00000000-0005-0000-0000-00000A000000}"/>
    <cellStyle name="표준 2" xfId="4" xr:uid="{00000000-0005-0000-0000-00000B000000}"/>
    <cellStyle name="표준 2 2" xfId="5" xr:uid="{00000000-0005-0000-0000-00000C000000}"/>
    <cellStyle name="표준 3" xfId="6" xr:uid="{00000000-0005-0000-0000-00000D000000}"/>
    <cellStyle name="표준 3 2" xfId="21" xr:uid="{00000000-0005-0000-0000-00000E000000}"/>
    <cellStyle name="표준 3 2 2" xfId="37" xr:uid="{00000000-0005-0000-0000-00000F000000}"/>
    <cellStyle name="표준 3 3" xfId="31" xr:uid="{00000000-0005-0000-0000-000010000000}"/>
    <cellStyle name="표준 3 4" xfId="14" xr:uid="{00000000-0005-0000-0000-000011000000}"/>
    <cellStyle name="표준 4" xfId="7" xr:uid="{00000000-0005-0000-0000-000012000000}"/>
    <cellStyle name="표준 4 2" xfId="22" xr:uid="{00000000-0005-0000-0000-000013000000}"/>
    <cellStyle name="표준 4 2 2" xfId="38" xr:uid="{00000000-0005-0000-0000-000014000000}"/>
    <cellStyle name="표준 4 3" xfId="32" xr:uid="{00000000-0005-0000-0000-000015000000}"/>
    <cellStyle name="표준 4 4" xfId="15" xr:uid="{00000000-0005-0000-0000-000016000000}"/>
    <cellStyle name="표준 5" xfId="8" xr:uid="{00000000-0005-0000-0000-000017000000}"/>
    <cellStyle name="표준 5 2" xfId="23" xr:uid="{00000000-0005-0000-0000-000018000000}"/>
    <cellStyle name="표준 5 2 2" xfId="39" xr:uid="{00000000-0005-0000-0000-000019000000}"/>
    <cellStyle name="표준 5 3" xfId="33" xr:uid="{00000000-0005-0000-0000-00001A000000}"/>
    <cellStyle name="표준 5 4" xfId="16" xr:uid="{00000000-0005-0000-0000-00001B000000}"/>
    <cellStyle name="표준 6" xfId="9" xr:uid="{00000000-0005-0000-0000-00001C000000}"/>
    <cellStyle name="표준 6 2" xfId="2" xr:uid="{00000000-0005-0000-0000-00001D000000}"/>
    <cellStyle name="표준 6 2 2" xfId="12" xr:uid="{00000000-0005-0000-0000-00001E000000}"/>
    <cellStyle name="표준 6 2 2 2" xfId="36" xr:uid="{00000000-0005-0000-0000-00001F000000}"/>
    <cellStyle name="표준 6 2 2 3" xfId="20" xr:uid="{00000000-0005-0000-0000-000020000000}"/>
    <cellStyle name="표준 6 2 3" xfId="26" xr:uid="{00000000-0005-0000-0000-000021000000}"/>
    <cellStyle name="표준 6 2 3 2" xfId="27" xr:uid="{00000000-0005-0000-0000-000022000000}"/>
    <cellStyle name="표준 6 2 3 2 2" xfId="28" xr:uid="{00000000-0005-0000-0000-000023000000}"/>
    <cellStyle name="표준 6 2 3 2 2 2" xfId="43" xr:uid="{00000000-0005-0000-0000-000024000000}"/>
    <cellStyle name="표준 6 2 3 2 3" xfId="42" xr:uid="{00000000-0005-0000-0000-000025000000}"/>
    <cellStyle name="표준 6 2 3 3" xfId="41" xr:uid="{00000000-0005-0000-0000-000026000000}"/>
    <cellStyle name="표준 6 2 4" xfId="30" xr:uid="{00000000-0005-0000-0000-000027000000}"/>
    <cellStyle name="표준 6 2 5" xfId="29" xr:uid="{00000000-0005-0000-0000-000028000000}"/>
    <cellStyle name="표준 6 2 6" xfId="13" xr:uid="{00000000-0005-0000-0000-000029000000}"/>
    <cellStyle name="표준 6 3" xfId="24" xr:uid="{00000000-0005-0000-0000-00002A000000}"/>
    <cellStyle name="표준 6 3 2" xfId="40" xr:uid="{00000000-0005-0000-0000-00002B000000}"/>
    <cellStyle name="표준 6 4" xfId="34" xr:uid="{00000000-0005-0000-0000-00002C000000}"/>
    <cellStyle name="표준 6 5" xfId="17" xr:uid="{00000000-0005-0000-0000-00002D000000}"/>
    <cellStyle name="표준 7" xfId="19" xr:uid="{00000000-0005-0000-0000-00002E000000}"/>
    <cellStyle name="표준 8" xfId="10" xr:uid="{00000000-0005-0000-0000-00002F000000}"/>
    <cellStyle name="표준 9" xfId="11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90" zoomScaleNormal="90" workbookViewId="0">
      <selection activeCell="E13" sqref="E13"/>
    </sheetView>
  </sheetViews>
  <sheetFormatPr defaultRowHeight="16.5" x14ac:dyDescent="0.3"/>
  <cols>
    <col min="1" max="1" width="6.375" customWidth="1"/>
    <col min="2" max="2" width="9.75" customWidth="1"/>
    <col min="3" max="3" width="12.75" customWidth="1"/>
    <col min="4" max="4" width="14.125" customWidth="1"/>
    <col min="5" max="5" width="15.125" customWidth="1"/>
    <col min="6" max="6" width="11.75" customWidth="1"/>
    <col min="7" max="7" width="10.25" customWidth="1"/>
    <col min="8" max="8" width="15.125" customWidth="1"/>
    <col min="9" max="9" width="15.75" customWidth="1"/>
    <col min="10" max="10" width="15.125" customWidth="1"/>
    <col min="11" max="11" width="12.875" customWidth="1"/>
  </cols>
  <sheetData>
    <row r="1" spans="1:11" ht="48.75" customHeight="1" x14ac:dyDescent="0.3">
      <c r="A1" s="99" t="s">
        <v>35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2.5" customHeight="1" x14ac:dyDescent="0.3">
      <c r="A2" s="91"/>
      <c r="B2" s="91"/>
      <c r="C2" s="91"/>
      <c r="D2" s="91"/>
      <c r="E2" s="91"/>
      <c r="F2" s="91"/>
      <c r="G2" s="91"/>
      <c r="H2" s="91"/>
    </row>
    <row r="3" spans="1:11" ht="24.95" customHeight="1" thickBot="1" x14ac:dyDescent="0.35">
      <c r="A3" s="89" t="s">
        <v>85</v>
      </c>
      <c r="B3" s="89"/>
      <c r="C3" s="89"/>
      <c r="D3" s="89"/>
      <c r="E3" s="89"/>
      <c r="F3" s="89"/>
      <c r="G3" s="89"/>
      <c r="H3" s="89"/>
      <c r="I3" s="89"/>
      <c r="J3" s="89"/>
      <c r="K3" s="90" t="s">
        <v>86</v>
      </c>
    </row>
    <row r="4" spans="1:11" ht="24.95" customHeight="1" x14ac:dyDescent="0.3">
      <c r="A4" s="13" t="s">
        <v>9</v>
      </c>
      <c r="B4" s="100" t="s">
        <v>10</v>
      </c>
      <c r="C4" s="101"/>
      <c r="D4" s="101"/>
      <c r="E4" s="101"/>
      <c r="F4" s="102"/>
      <c r="G4" s="103" t="s">
        <v>11</v>
      </c>
      <c r="H4" s="104"/>
      <c r="I4" s="104"/>
      <c r="J4" s="104"/>
      <c r="K4" s="105"/>
    </row>
    <row r="5" spans="1:11" ht="33" customHeight="1" x14ac:dyDescent="0.3">
      <c r="A5" s="45">
        <v>1</v>
      </c>
      <c r="B5" s="41" t="s">
        <v>12</v>
      </c>
      <c r="C5" s="42" t="s">
        <v>13</v>
      </c>
      <c r="D5" s="42" t="s">
        <v>38</v>
      </c>
      <c r="E5" s="43" t="s">
        <v>37</v>
      </c>
      <c r="F5" s="46" t="s">
        <v>84</v>
      </c>
      <c r="G5" s="47" t="s">
        <v>12</v>
      </c>
      <c r="H5" s="44" t="s">
        <v>13</v>
      </c>
      <c r="I5" s="43" t="s">
        <v>36</v>
      </c>
      <c r="J5" s="43" t="s">
        <v>34</v>
      </c>
      <c r="K5" s="46" t="s">
        <v>84</v>
      </c>
    </row>
    <row r="6" spans="1:11" ht="27" customHeight="1" x14ac:dyDescent="0.3">
      <c r="A6" s="14">
        <v>2</v>
      </c>
      <c r="B6" s="15" t="s">
        <v>14</v>
      </c>
      <c r="C6" s="15" t="s">
        <v>14</v>
      </c>
      <c r="D6" s="16">
        <v>1385728830</v>
      </c>
      <c r="E6" s="16">
        <v>1385728830</v>
      </c>
      <c r="F6" s="17">
        <f>D6-E6</f>
        <v>0</v>
      </c>
      <c r="G6" s="93" t="s">
        <v>15</v>
      </c>
      <c r="H6" s="18" t="s">
        <v>1</v>
      </c>
      <c r="I6" s="16">
        <v>984566400</v>
      </c>
      <c r="J6" s="16">
        <v>977236900</v>
      </c>
      <c r="K6" s="19">
        <f>I6-J6</f>
        <v>7329500</v>
      </c>
    </row>
    <row r="7" spans="1:11" ht="27" customHeight="1" x14ac:dyDescent="0.3">
      <c r="A7" s="20">
        <v>3</v>
      </c>
      <c r="B7" s="21" t="s">
        <v>16</v>
      </c>
      <c r="C7" s="21" t="s">
        <v>17</v>
      </c>
      <c r="D7" s="22">
        <v>89400</v>
      </c>
      <c r="E7" s="22">
        <v>89400</v>
      </c>
      <c r="F7" s="17">
        <f t="shared" ref="F7:F9" si="0">D7-E7</f>
        <v>0</v>
      </c>
      <c r="G7" s="93"/>
      <c r="H7" s="23" t="s">
        <v>8</v>
      </c>
      <c r="I7" s="22">
        <v>7640000</v>
      </c>
      <c r="J7" s="22">
        <v>7640000</v>
      </c>
      <c r="K7" s="19">
        <f t="shared" ref="K7:K18" si="1">I7-J7</f>
        <v>0</v>
      </c>
    </row>
    <row r="8" spans="1:11" ht="27" customHeight="1" x14ac:dyDescent="0.3">
      <c r="A8" s="20">
        <v>4</v>
      </c>
      <c r="B8" s="21" t="s">
        <v>18</v>
      </c>
      <c r="C8" s="21" t="s">
        <v>18</v>
      </c>
      <c r="D8" s="22">
        <v>7000000</v>
      </c>
      <c r="E8" s="22">
        <v>5800000</v>
      </c>
      <c r="F8" s="17">
        <f t="shared" si="0"/>
        <v>1200000</v>
      </c>
      <c r="G8" s="106"/>
      <c r="H8" s="23" t="s">
        <v>2</v>
      </c>
      <c r="I8" s="22">
        <v>88053000</v>
      </c>
      <c r="J8" s="22">
        <v>88047350</v>
      </c>
      <c r="K8" s="19">
        <f t="shared" si="1"/>
        <v>5650</v>
      </c>
    </row>
    <row r="9" spans="1:11" ht="27" customHeight="1" x14ac:dyDescent="0.3">
      <c r="A9" s="20">
        <v>5</v>
      </c>
      <c r="B9" s="21" t="s">
        <v>4</v>
      </c>
      <c r="C9" s="21" t="s">
        <v>4</v>
      </c>
      <c r="D9" s="22">
        <v>71770</v>
      </c>
      <c r="E9" s="22">
        <v>39681</v>
      </c>
      <c r="F9" s="17">
        <f t="shared" si="0"/>
        <v>32089</v>
      </c>
      <c r="G9" s="24" t="s">
        <v>19</v>
      </c>
      <c r="H9" s="23" t="s">
        <v>3</v>
      </c>
      <c r="I9" s="22">
        <v>8600000</v>
      </c>
      <c r="J9" s="22">
        <v>8600000</v>
      </c>
      <c r="K9" s="19">
        <f t="shared" si="1"/>
        <v>0</v>
      </c>
    </row>
    <row r="10" spans="1:11" ht="27" customHeight="1" x14ac:dyDescent="0.3">
      <c r="A10" s="20">
        <v>6</v>
      </c>
      <c r="B10" s="25"/>
      <c r="C10" s="25"/>
      <c r="D10" s="26"/>
      <c r="E10" s="26"/>
      <c r="F10" s="19"/>
      <c r="G10" s="92" t="s">
        <v>0</v>
      </c>
      <c r="H10" s="23" t="s">
        <v>29</v>
      </c>
      <c r="I10" s="22">
        <v>229900000</v>
      </c>
      <c r="J10" s="22">
        <v>229853437</v>
      </c>
      <c r="K10" s="19">
        <f t="shared" si="1"/>
        <v>46563</v>
      </c>
    </row>
    <row r="11" spans="1:11" ht="27" customHeight="1" x14ac:dyDescent="0.3">
      <c r="A11" s="20">
        <v>7</v>
      </c>
      <c r="B11" s="25"/>
      <c r="C11" s="25"/>
      <c r="D11" s="26"/>
      <c r="E11" s="26"/>
      <c r="F11" s="19"/>
      <c r="G11" s="93"/>
      <c r="H11" s="23" t="s">
        <v>28</v>
      </c>
      <c r="I11" s="22">
        <v>20000000</v>
      </c>
      <c r="J11" s="22">
        <v>20000000</v>
      </c>
      <c r="K11" s="19">
        <f t="shared" si="1"/>
        <v>0</v>
      </c>
    </row>
    <row r="12" spans="1:11" ht="27" customHeight="1" x14ac:dyDescent="0.3">
      <c r="A12" s="20">
        <v>8</v>
      </c>
      <c r="B12" s="27"/>
      <c r="C12" s="28"/>
      <c r="D12" s="29"/>
      <c r="E12" s="22"/>
      <c r="F12" s="19"/>
      <c r="G12" s="93"/>
      <c r="H12" s="30" t="s">
        <v>27</v>
      </c>
      <c r="I12" s="22">
        <v>7000000</v>
      </c>
      <c r="J12" s="22">
        <v>7000000</v>
      </c>
      <c r="K12" s="19">
        <f t="shared" si="1"/>
        <v>0</v>
      </c>
    </row>
    <row r="13" spans="1:11" ht="27" customHeight="1" x14ac:dyDescent="0.3">
      <c r="A13" s="20">
        <v>9</v>
      </c>
      <c r="B13" s="27"/>
      <c r="C13" s="21"/>
      <c r="D13" s="31"/>
      <c r="E13" s="22"/>
      <c r="F13" s="19"/>
      <c r="G13" s="93"/>
      <c r="H13" s="23" t="s">
        <v>6</v>
      </c>
      <c r="I13" s="22">
        <v>5000000</v>
      </c>
      <c r="J13" s="22">
        <v>5000000</v>
      </c>
      <c r="K13" s="19">
        <f t="shared" si="1"/>
        <v>0</v>
      </c>
    </row>
    <row r="14" spans="1:11" ht="27" customHeight="1" x14ac:dyDescent="0.3">
      <c r="A14" s="20">
        <v>10</v>
      </c>
      <c r="B14" s="27"/>
      <c r="C14" s="21"/>
      <c r="D14" s="31"/>
      <c r="E14" s="22"/>
      <c r="F14" s="19"/>
      <c r="G14" s="93"/>
      <c r="H14" s="23" t="s">
        <v>32</v>
      </c>
      <c r="I14" s="22">
        <v>900000</v>
      </c>
      <c r="J14" s="22">
        <v>900000</v>
      </c>
      <c r="K14" s="19">
        <f t="shared" si="1"/>
        <v>0</v>
      </c>
    </row>
    <row r="15" spans="1:11" ht="27" customHeight="1" x14ac:dyDescent="0.3">
      <c r="A15" s="20">
        <v>11</v>
      </c>
      <c r="B15" s="32"/>
      <c r="C15" s="33"/>
      <c r="D15" s="22"/>
      <c r="E15" s="22"/>
      <c r="F15" s="19"/>
      <c r="G15" s="93"/>
      <c r="H15" s="30" t="s">
        <v>30</v>
      </c>
      <c r="I15" s="22">
        <v>15600000</v>
      </c>
      <c r="J15" s="22">
        <v>15600000</v>
      </c>
      <c r="K15" s="19">
        <f t="shared" si="1"/>
        <v>0</v>
      </c>
    </row>
    <row r="16" spans="1:11" ht="27" customHeight="1" x14ac:dyDescent="0.3">
      <c r="A16" s="20">
        <v>12</v>
      </c>
      <c r="B16" s="25"/>
      <c r="C16" s="25"/>
      <c r="D16" s="26"/>
      <c r="E16" s="34"/>
      <c r="F16" s="19"/>
      <c r="G16" s="93"/>
      <c r="H16" s="23" t="s">
        <v>31</v>
      </c>
      <c r="I16" s="22">
        <v>7000000</v>
      </c>
      <c r="J16" s="22">
        <v>7000000</v>
      </c>
      <c r="K16" s="19">
        <f t="shared" si="1"/>
        <v>0</v>
      </c>
    </row>
    <row r="17" spans="1:11" ht="27" customHeight="1" x14ac:dyDescent="0.3">
      <c r="A17" s="20">
        <v>13</v>
      </c>
      <c r="B17" s="27"/>
      <c r="C17" s="27"/>
      <c r="D17" s="35"/>
      <c r="E17" s="22"/>
      <c r="F17" s="19"/>
      <c r="G17" s="93"/>
      <c r="H17" s="23" t="s">
        <v>20</v>
      </c>
      <c r="I17" s="22">
        <v>11558830</v>
      </c>
      <c r="J17" s="22">
        <v>11558830</v>
      </c>
      <c r="K17" s="19">
        <f t="shared" si="1"/>
        <v>0</v>
      </c>
    </row>
    <row r="18" spans="1:11" ht="27" customHeight="1" x14ac:dyDescent="0.3">
      <c r="A18" s="20">
        <v>14</v>
      </c>
      <c r="B18" s="27"/>
      <c r="C18" s="27"/>
      <c r="D18" s="35"/>
      <c r="E18" s="22"/>
      <c r="F18" s="19"/>
      <c r="G18" s="93"/>
      <c r="H18" s="23" t="s">
        <v>21</v>
      </c>
      <c r="I18" s="22">
        <v>7000000</v>
      </c>
      <c r="J18" s="22">
        <v>5800000</v>
      </c>
      <c r="K18" s="19">
        <f t="shared" si="1"/>
        <v>1200000</v>
      </c>
    </row>
    <row r="19" spans="1:11" ht="27" customHeight="1" x14ac:dyDescent="0.3">
      <c r="A19" s="20">
        <v>15</v>
      </c>
      <c r="B19" s="27"/>
      <c r="C19" s="27"/>
      <c r="D19" s="36"/>
      <c r="E19" s="37"/>
      <c r="F19" s="19"/>
      <c r="G19" s="24" t="s">
        <v>22</v>
      </c>
      <c r="H19" s="23" t="s">
        <v>22</v>
      </c>
      <c r="I19" s="22">
        <v>71770</v>
      </c>
      <c r="J19" s="22">
        <v>0</v>
      </c>
      <c r="K19" s="19">
        <f>I19-J19</f>
        <v>71770</v>
      </c>
    </row>
    <row r="20" spans="1:11" ht="27" customHeight="1" thickBot="1" x14ac:dyDescent="0.35">
      <c r="A20" s="94" t="s">
        <v>23</v>
      </c>
      <c r="B20" s="95"/>
      <c r="C20" s="96"/>
      <c r="D20" s="38">
        <f>SUM(D6:D19)</f>
        <v>1392890000</v>
      </c>
      <c r="E20" s="39">
        <f>SUM(E6:E19)</f>
        <v>1391657911</v>
      </c>
      <c r="F20" s="40">
        <f>SUM(F6:F19)</f>
        <v>1232089</v>
      </c>
      <c r="G20" s="97" t="s">
        <v>23</v>
      </c>
      <c r="H20" s="98"/>
      <c r="I20" s="39">
        <f>SUM(I6:I19)</f>
        <v>1392890000</v>
      </c>
      <c r="J20" s="39">
        <f>SUM(J6:J19)</f>
        <v>1384236517</v>
      </c>
      <c r="K20" s="40">
        <f>SUM(K6:K19)</f>
        <v>8653483</v>
      </c>
    </row>
    <row r="21" spans="1:11" ht="20.25" customHeight="1" x14ac:dyDescent="0.3">
      <c r="A21" s="1"/>
      <c r="B21" s="2"/>
      <c r="C21" s="2"/>
      <c r="D21" s="3"/>
      <c r="E21" s="4"/>
      <c r="F21" s="5"/>
      <c r="G21" s="4"/>
      <c r="H21" s="6"/>
      <c r="I21" s="12"/>
      <c r="J21" s="12"/>
    </row>
    <row r="22" spans="1:11" ht="20.25" customHeight="1" x14ac:dyDescent="0.3">
      <c r="A22" s="1"/>
      <c r="B22" s="2"/>
      <c r="C22" s="2"/>
      <c r="D22" s="7"/>
      <c r="E22" s="8"/>
      <c r="F22" s="8"/>
      <c r="G22" s="9"/>
      <c r="H22" s="6"/>
    </row>
    <row r="23" spans="1:11" ht="20.25" customHeight="1" x14ac:dyDescent="0.3">
      <c r="A23" s="1"/>
      <c r="B23" s="2"/>
      <c r="C23" s="2"/>
      <c r="D23" s="3"/>
      <c r="E23" s="4"/>
      <c r="F23" s="5"/>
      <c r="G23" s="4"/>
      <c r="H23" s="6"/>
    </row>
    <row r="24" spans="1:11" ht="20.25" customHeight="1" x14ac:dyDescent="0.3">
      <c r="A24" s="1"/>
      <c r="B24" s="2"/>
      <c r="C24" s="2"/>
      <c r="D24" s="3"/>
      <c r="E24" s="4"/>
      <c r="F24" s="5"/>
      <c r="G24" s="4"/>
      <c r="H24" s="6"/>
    </row>
    <row r="25" spans="1:11" ht="20.25" customHeight="1" x14ac:dyDescent="0.3">
      <c r="A25" s="1"/>
      <c r="B25" s="2"/>
      <c r="C25" s="2"/>
      <c r="D25" s="7"/>
      <c r="E25" s="8"/>
      <c r="F25" s="8"/>
      <c r="G25" s="9"/>
      <c r="H25" s="10"/>
    </row>
    <row r="26" spans="1:11" ht="28.5" customHeight="1" x14ac:dyDescent="0.3">
      <c r="A26" s="11"/>
      <c r="B26" s="11"/>
      <c r="C26" s="11"/>
      <c r="D26" s="11"/>
      <c r="E26" s="9"/>
      <c r="F26" s="9"/>
      <c r="G26" s="9"/>
      <c r="H26" s="9"/>
    </row>
  </sheetData>
  <mergeCells count="7">
    <mergeCell ref="G10:G18"/>
    <mergeCell ref="A20:C20"/>
    <mergeCell ref="G20:H20"/>
    <mergeCell ref="A1:K1"/>
    <mergeCell ref="B4:F4"/>
    <mergeCell ref="G4:K4"/>
    <mergeCell ref="G6:G8"/>
  </mergeCells>
  <phoneticPr fontId="9" type="noConversion"/>
  <pageMargins left="0.51181102362204722" right="0.51181102362204722" top="0.55118110236220474" bottom="0.55118110236220474" header="0.31496062992125984" footer="0.31496062992125984"/>
  <pageSetup paperSize="9" scale="9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FF0D8-2C50-4579-B7D2-94F0D30F569B}">
  <dimension ref="A1:G34"/>
  <sheetViews>
    <sheetView workbookViewId="0">
      <selection activeCell="A2" sqref="A2"/>
    </sheetView>
  </sheetViews>
  <sheetFormatPr defaultColWidth="9" defaultRowHeight="14.25" x14ac:dyDescent="0.3"/>
  <cols>
    <col min="1" max="1" width="6.5" style="48" customWidth="1"/>
    <col min="2" max="2" width="7.125" style="48" customWidth="1"/>
    <col min="3" max="3" width="6.875" style="48" customWidth="1"/>
    <col min="4" max="4" width="26.75" style="48" customWidth="1"/>
    <col min="5" max="6" width="15.625" style="48" customWidth="1"/>
    <col min="7" max="7" width="15.875" style="48" customWidth="1"/>
    <col min="8" max="16384" width="9" style="48"/>
  </cols>
  <sheetData>
    <row r="1" spans="1:7" ht="48" customHeight="1" x14ac:dyDescent="0.3">
      <c r="A1" s="116" t="s">
        <v>39</v>
      </c>
      <c r="B1" s="116"/>
      <c r="C1" s="116"/>
      <c r="D1" s="116"/>
      <c r="E1" s="116"/>
      <c r="F1" s="116"/>
      <c r="G1" s="116"/>
    </row>
    <row r="2" spans="1:7" ht="25.5" customHeight="1" thickBot="1" x14ac:dyDescent="0.35">
      <c r="A2" s="89" t="s">
        <v>40</v>
      </c>
      <c r="B2" s="49"/>
      <c r="C2" s="49"/>
      <c r="D2" s="49"/>
      <c r="E2" s="50"/>
      <c r="F2" s="50"/>
      <c r="G2" s="51" t="s">
        <v>41</v>
      </c>
    </row>
    <row r="3" spans="1:7" ht="25.5" customHeight="1" x14ac:dyDescent="0.3">
      <c r="A3" s="117" t="s">
        <v>10</v>
      </c>
      <c r="B3" s="118"/>
      <c r="C3" s="118"/>
      <c r="D3" s="118"/>
      <c r="E3" s="118"/>
      <c r="F3" s="118"/>
      <c r="G3" s="119"/>
    </row>
    <row r="4" spans="1:7" ht="31.5" customHeight="1" x14ac:dyDescent="0.3">
      <c r="A4" s="74" t="s">
        <v>12</v>
      </c>
      <c r="B4" s="75" t="s">
        <v>13</v>
      </c>
      <c r="C4" s="121" t="s">
        <v>24</v>
      </c>
      <c r="D4" s="121"/>
      <c r="E4" s="76" t="s">
        <v>36</v>
      </c>
      <c r="F4" s="76" t="s">
        <v>34</v>
      </c>
      <c r="G4" s="77" t="s">
        <v>84</v>
      </c>
    </row>
    <row r="5" spans="1:7" s="58" customFormat="1" ht="26.45" customHeight="1" x14ac:dyDescent="0.3">
      <c r="A5" s="120" t="s">
        <v>43</v>
      </c>
      <c r="B5" s="111" t="s">
        <v>43</v>
      </c>
      <c r="C5" s="111" t="s">
        <v>59</v>
      </c>
      <c r="D5" s="78" t="s">
        <v>29</v>
      </c>
      <c r="E5" s="79">
        <v>724020000</v>
      </c>
      <c r="F5" s="79">
        <f>E5</f>
        <v>724020000</v>
      </c>
      <c r="G5" s="80">
        <f>E5-F5</f>
        <v>0</v>
      </c>
    </row>
    <row r="6" spans="1:7" s="58" customFormat="1" ht="26.45" customHeight="1" x14ac:dyDescent="0.3">
      <c r="A6" s="120"/>
      <c r="B6" s="111"/>
      <c r="C6" s="111"/>
      <c r="D6" s="32" t="s">
        <v>26</v>
      </c>
      <c r="E6" s="81">
        <v>153430000</v>
      </c>
      <c r="F6" s="81">
        <v>153430000</v>
      </c>
      <c r="G6" s="80">
        <f t="shared" ref="G6:G22" si="0">E6-F6</f>
        <v>0</v>
      </c>
    </row>
    <row r="7" spans="1:7" s="58" customFormat="1" ht="26.45" customHeight="1" x14ac:dyDescent="0.3">
      <c r="A7" s="120"/>
      <c r="B7" s="111"/>
      <c r="C7" s="111"/>
      <c r="D7" s="32" t="s">
        <v>44</v>
      </c>
      <c r="E7" s="81">
        <v>56712000</v>
      </c>
      <c r="F7" s="81">
        <v>56712000</v>
      </c>
      <c r="G7" s="80">
        <f t="shared" si="0"/>
        <v>0</v>
      </c>
    </row>
    <row r="8" spans="1:7" s="58" customFormat="1" ht="26.45" customHeight="1" x14ac:dyDescent="0.3">
      <c r="A8" s="120"/>
      <c r="B8" s="111"/>
      <c r="C8" s="111"/>
      <c r="D8" s="32" t="s">
        <v>45</v>
      </c>
      <c r="E8" s="81">
        <v>200568000</v>
      </c>
      <c r="F8" s="81">
        <v>200568000</v>
      </c>
      <c r="G8" s="80">
        <f t="shared" si="0"/>
        <v>0</v>
      </c>
    </row>
    <row r="9" spans="1:7" s="58" customFormat="1" ht="26.45" customHeight="1" x14ac:dyDescent="0.3">
      <c r="A9" s="120"/>
      <c r="B9" s="111"/>
      <c r="C9" s="111"/>
      <c r="D9" s="32" t="s">
        <v>46</v>
      </c>
      <c r="E9" s="81">
        <v>34100000</v>
      </c>
      <c r="F9" s="81">
        <v>34100000</v>
      </c>
      <c r="G9" s="80">
        <f t="shared" si="0"/>
        <v>0</v>
      </c>
    </row>
    <row r="10" spans="1:7" s="58" customFormat="1" ht="26.45" customHeight="1" x14ac:dyDescent="0.3">
      <c r="A10" s="120"/>
      <c r="B10" s="111"/>
      <c r="C10" s="111"/>
      <c r="D10" s="32" t="s">
        <v>47</v>
      </c>
      <c r="E10" s="81">
        <v>81180000</v>
      </c>
      <c r="F10" s="81">
        <v>81180000</v>
      </c>
      <c r="G10" s="80">
        <f t="shared" si="0"/>
        <v>0</v>
      </c>
    </row>
    <row r="11" spans="1:7" s="58" customFormat="1" ht="26.45" customHeight="1" x14ac:dyDescent="0.3">
      <c r="A11" s="120"/>
      <c r="B11" s="111"/>
      <c r="C11" s="111"/>
      <c r="D11" s="32" t="s">
        <v>48</v>
      </c>
      <c r="E11" s="81">
        <v>20000000</v>
      </c>
      <c r="F11" s="81">
        <v>20000000</v>
      </c>
      <c r="G11" s="80">
        <f t="shared" si="0"/>
        <v>0</v>
      </c>
    </row>
    <row r="12" spans="1:7" s="58" customFormat="1" ht="26.45" customHeight="1" x14ac:dyDescent="0.3">
      <c r="A12" s="120"/>
      <c r="B12" s="111"/>
      <c r="C12" s="111"/>
      <c r="D12" s="82" t="s">
        <v>55</v>
      </c>
      <c r="E12" s="83">
        <f>SUM(E5:E11)</f>
        <v>1270010000</v>
      </c>
      <c r="F12" s="83">
        <f>SUM(F5:F11)</f>
        <v>1270010000</v>
      </c>
      <c r="G12" s="87">
        <f>SUM(G5:G11)</f>
        <v>0</v>
      </c>
    </row>
    <row r="13" spans="1:7" s="58" customFormat="1" ht="26.45" customHeight="1" x14ac:dyDescent="0.3">
      <c r="A13" s="120"/>
      <c r="B13" s="111"/>
      <c r="C13" s="111" t="s">
        <v>60</v>
      </c>
      <c r="D13" s="32" t="s">
        <v>49</v>
      </c>
      <c r="E13" s="81">
        <v>8570000</v>
      </c>
      <c r="F13" s="81">
        <v>8570000</v>
      </c>
      <c r="G13" s="80">
        <f t="shared" si="0"/>
        <v>0</v>
      </c>
    </row>
    <row r="14" spans="1:7" s="58" customFormat="1" ht="26.45" customHeight="1" x14ac:dyDescent="0.3">
      <c r="A14" s="120"/>
      <c r="B14" s="111"/>
      <c r="C14" s="111"/>
      <c r="D14" s="32" t="s">
        <v>50</v>
      </c>
      <c r="E14" s="81">
        <v>7000000</v>
      </c>
      <c r="F14" s="81">
        <v>7000000</v>
      </c>
      <c r="G14" s="80">
        <f t="shared" si="0"/>
        <v>0</v>
      </c>
    </row>
    <row r="15" spans="1:7" s="58" customFormat="1" ht="26.45" customHeight="1" x14ac:dyDescent="0.3">
      <c r="A15" s="120"/>
      <c r="B15" s="111"/>
      <c r="C15" s="111"/>
      <c r="D15" s="84" t="s">
        <v>25</v>
      </c>
      <c r="E15" s="81">
        <v>39000000</v>
      </c>
      <c r="F15" s="81">
        <v>39000000</v>
      </c>
      <c r="G15" s="80">
        <f t="shared" si="0"/>
        <v>0</v>
      </c>
    </row>
    <row r="16" spans="1:7" s="58" customFormat="1" ht="26.45" customHeight="1" x14ac:dyDescent="0.3">
      <c r="A16" s="120"/>
      <c r="B16" s="111"/>
      <c r="C16" s="111"/>
      <c r="D16" s="82" t="s">
        <v>55</v>
      </c>
      <c r="E16" s="83">
        <f>SUM(E13:E15)</f>
        <v>54570000</v>
      </c>
      <c r="F16" s="83">
        <f>SUM(F13:F15)</f>
        <v>54570000</v>
      </c>
      <c r="G16" s="87">
        <f>SUM(G13:G15)</f>
        <v>0</v>
      </c>
    </row>
    <row r="17" spans="1:7" s="58" customFormat="1" ht="26.45" customHeight="1" x14ac:dyDescent="0.3">
      <c r="A17" s="120"/>
      <c r="B17" s="111"/>
      <c r="C17" s="111" t="s">
        <v>61</v>
      </c>
      <c r="D17" s="32" t="s">
        <v>51</v>
      </c>
      <c r="E17" s="81">
        <v>11520000</v>
      </c>
      <c r="F17" s="81">
        <v>11520000</v>
      </c>
      <c r="G17" s="80">
        <f t="shared" si="0"/>
        <v>0</v>
      </c>
    </row>
    <row r="18" spans="1:7" s="58" customFormat="1" ht="26.45" customHeight="1" x14ac:dyDescent="0.3">
      <c r="A18" s="120"/>
      <c r="B18" s="111"/>
      <c r="C18" s="111"/>
      <c r="D18" s="32" t="s">
        <v>52</v>
      </c>
      <c r="E18" s="81">
        <v>21660000</v>
      </c>
      <c r="F18" s="81">
        <v>21660000</v>
      </c>
      <c r="G18" s="80">
        <f t="shared" si="0"/>
        <v>0</v>
      </c>
    </row>
    <row r="19" spans="1:7" s="58" customFormat="1" ht="26.45" customHeight="1" x14ac:dyDescent="0.3">
      <c r="A19" s="120"/>
      <c r="B19" s="111"/>
      <c r="C19" s="111"/>
      <c r="D19" s="32" t="s">
        <v>53</v>
      </c>
      <c r="E19" s="81">
        <v>15960000</v>
      </c>
      <c r="F19" s="81">
        <v>15960000</v>
      </c>
      <c r="G19" s="80">
        <f t="shared" si="0"/>
        <v>0</v>
      </c>
    </row>
    <row r="20" spans="1:7" s="58" customFormat="1" ht="26.45" customHeight="1" x14ac:dyDescent="0.3">
      <c r="A20" s="120"/>
      <c r="B20" s="111"/>
      <c r="C20" s="111"/>
      <c r="D20" s="32" t="s">
        <v>54</v>
      </c>
      <c r="E20" s="81">
        <v>450000</v>
      </c>
      <c r="F20" s="81">
        <v>450000</v>
      </c>
      <c r="G20" s="80">
        <f t="shared" si="0"/>
        <v>0</v>
      </c>
    </row>
    <row r="21" spans="1:7" s="58" customFormat="1" ht="26.45" customHeight="1" x14ac:dyDescent="0.3">
      <c r="A21" s="120"/>
      <c r="B21" s="111"/>
      <c r="C21" s="111"/>
      <c r="D21" s="82" t="s">
        <v>55</v>
      </c>
      <c r="E21" s="83">
        <f>SUM(E17:E20)</f>
        <v>49590000</v>
      </c>
      <c r="F21" s="83">
        <f>SUM(F17:F20)</f>
        <v>49590000</v>
      </c>
      <c r="G21" s="87">
        <f>SUM(G17:G20)</f>
        <v>0</v>
      </c>
    </row>
    <row r="22" spans="1:7" s="58" customFormat="1" ht="26.45" customHeight="1" x14ac:dyDescent="0.3">
      <c r="A22" s="120"/>
      <c r="B22" s="111"/>
      <c r="C22" s="111" t="s">
        <v>62</v>
      </c>
      <c r="D22" s="32" t="s">
        <v>5</v>
      </c>
      <c r="E22" s="85">
        <v>11558830</v>
      </c>
      <c r="F22" s="85">
        <v>11558830</v>
      </c>
      <c r="G22" s="80">
        <f t="shared" si="0"/>
        <v>0</v>
      </c>
    </row>
    <row r="23" spans="1:7" s="58" customFormat="1" ht="26.45" customHeight="1" x14ac:dyDescent="0.3">
      <c r="A23" s="120"/>
      <c r="B23" s="111"/>
      <c r="C23" s="111"/>
      <c r="D23" s="82" t="s">
        <v>55</v>
      </c>
      <c r="E23" s="83">
        <f>SUM(E22:E22)</f>
        <v>11558830</v>
      </c>
      <c r="F23" s="83">
        <f>SUM(F22:F22)</f>
        <v>11558830</v>
      </c>
      <c r="G23" s="87">
        <f>SUM(G22:G22)</f>
        <v>0</v>
      </c>
    </row>
    <row r="24" spans="1:7" s="58" customFormat="1" ht="26.45" customHeight="1" x14ac:dyDescent="0.3">
      <c r="A24" s="120"/>
      <c r="B24" s="111"/>
      <c r="C24" s="107" t="s">
        <v>65</v>
      </c>
      <c r="D24" s="107"/>
      <c r="E24" s="83">
        <f>SUM(E12+E16+E21+E23)</f>
        <v>1385728830</v>
      </c>
      <c r="F24" s="83">
        <f>SUM(F12+F16+F21+F23)</f>
        <v>1385728830</v>
      </c>
      <c r="G24" s="87">
        <f>SUM(G12+G16+G21+G23)</f>
        <v>0</v>
      </c>
    </row>
    <row r="25" spans="1:7" s="58" customFormat="1" ht="26.45" customHeight="1" x14ac:dyDescent="0.3">
      <c r="A25" s="113" t="s">
        <v>56</v>
      </c>
      <c r="B25" s="114" t="s">
        <v>56</v>
      </c>
      <c r="C25" s="111" t="s">
        <v>57</v>
      </c>
      <c r="D25" s="111"/>
      <c r="E25" s="85">
        <v>89400</v>
      </c>
      <c r="F25" s="85">
        <v>89400</v>
      </c>
      <c r="G25" s="80">
        <f t="shared" ref="G25" si="1">E25-F25</f>
        <v>0</v>
      </c>
    </row>
    <row r="26" spans="1:7" s="58" customFormat="1" ht="26.45" customHeight="1" x14ac:dyDescent="0.3">
      <c r="A26" s="113"/>
      <c r="B26" s="114"/>
      <c r="C26" s="107" t="s">
        <v>55</v>
      </c>
      <c r="D26" s="107"/>
      <c r="E26" s="83">
        <f>SUM(E25:E25)</f>
        <v>89400</v>
      </c>
      <c r="F26" s="83">
        <f>SUM(F25:F25)</f>
        <v>89400</v>
      </c>
      <c r="G26" s="87">
        <f>SUM(G25:G25)</f>
        <v>0</v>
      </c>
    </row>
    <row r="27" spans="1:7" s="58" customFormat="1" ht="26.45" customHeight="1" x14ac:dyDescent="0.3">
      <c r="A27" s="113" t="s">
        <v>58</v>
      </c>
      <c r="B27" s="114" t="s">
        <v>58</v>
      </c>
      <c r="C27" s="110" t="s">
        <v>63</v>
      </c>
      <c r="D27" s="110"/>
      <c r="E27" s="79">
        <v>7000000</v>
      </c>
      <c r="F27" s="79">
        <v>5800000</v>
      </c>
      <c r="G27" s="80">
        <f t="shared" ref="G27" si="2">E27-F27</f>
        <v>1200000</v>
      </c>
    </row>
    <row r="28" spans="1:7" s="58" customFormat="1" ht="26.45" customHeight="1" x14ac:dyDescent="0.3">
      <c r="A28" s="113"/>
      <c r="B28" s="114"/>
      <c r="C28" s="107" t="s">
        <v>55</v>
      </c>
      <c r="D28" s="107"/>
      <c r="E28" s="83">
        <f>SUM(E27:E27)</f>
        <v>7000000</v>
      </c>
      <c r="F28" s="83">
        <f>SUM(F27:F27)</f>
        <v>5800000</v>
      </c>
      <c r="G28" s="87">
        <f>SUM(G27:G27)</f>
        <v>1200000</v>
      </c>
    </row>
    <row r="29" spans="1:7" s="58" customFormat="1" ht="26.45" customHeight="1" x14ac:dyDescent="0.3">
      <c r="A29" s="115" t="s">
        <v>4</v>
      </c>
      <c r="B29" s="110" t="s">
        <v>4</v>
      </c>
      <c r="C29" s="112" t="s">
        <v>64</v>
      </c>
      <c r="D29" s="112"/>
      <c r="E29" s="85">
        <v>71770</v>
      </c>
      <c r="F29" s="85">
        <v>39681</v>
      </c>
      <c r="G29" s="80">
        <f t="shared" ref="G29" si="3">E29-F29</f>
        <v>32089</v>
      </c>
    </row>
    <row r="30" spans="1:7" s="58" customFormat="1" ht="26.45" customHeight="1" x14ac:dyDescent="0.3">
      <c r="A30" s="115"/>
      <c r="B30" s="110"/>
      <c r="C30" s="107" t="s">
        <v>55</v>
      </c>
      <c r="D30" s="107"/>
      <c r="E30" s="83">
        <f>SUM(E29:E29)</f>
        <v>71770</v>
      </c>
      <c r="F30" s="83">
        <f>SUM(F29:F29)</f>
        <v>39681</v>
      </c>
      <c r="G30" s="87">
        <f>SUM(G29:G29)</f>
        <v>32089</v>
      </c>
    </row>
    <row r="31" spans="1:7" ht="26.45" customHeight="1" thickBot="1" x14ac:dyDescent="0.35">
      <c r="A31" s="108" t="s">
        <v>42</v>
      </c>
      <c r="B31" s="109"/>
      <c r="C31" s="109"/>
      <c r="D31" s="109"/>
      <c r="E31" s="86">
        <f>SUM(E24+E26+E28+E30)</f>
        <v>1392890000</v>
      </c>
      <c r="F31" s="86">
        <f>SUM(F24+F26+F28+F30)</f>
        <v>1391657911</v>
      </c>
      <c r="G31" s="88">
        <f>SUM(G24+G26+G28+G30)</f>
        <v>1232089</v>
      </c>
    </row>
    <row r="34" spans="6:6" x14ac:dyDescent="0.3">
      <c r="F34" s="59"/>
    </row>
  </sheetData>
  <mergeCells count="23">
    <mergeCell ref="A1:G1"/>
    <mergeCell ref="A3:G3"/>
    <mergeCell ref="A5:A24"/>
    <mergeCell ref="B5:B24"/>
    <mergeCell ref="A25:A26"/>
    <mergeCell ref="B25:B26"/>
    <mergeCell ref="C4:D4"/>
    <mergeCell ref="C5:C12"/>
    <mergeCell ref="C13:C16"/>
    <mergeCell ref="C17:C21"/>
    <mergeCell ref="C22:C23"/>
    <mergeCell ref="C24:D24"/>
    <mergeCell ref="C30:D30"/>
    <mergeCell ref="A31:D31"/>
    <mergeCell ref="C27:D27"/>
    <mergeCell ref="C28:D28"/>
    <mergeCell ref="C25:D25"/>
    <mergeCell ref="C26:D26"/>
    <mergeCell ref="C29:D29"/>
    <mergeCell ref="A27:A28"/>
    <mergeCell ref="B27:B28"/>
    <mergeCell ref="A29:A30"/>
    <mergeCell ref="B29:B30"/>
  </mergeCells>
  <phoneticPr fontId="9" type="noConversion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A7A7-1333-4C68-8E63-CCDBAAE75B7A}">
  <dimension ref="A1:G33"/>
  <sheetViews>
    <sheetView workbookViewId="0">
      <selection activeCell="I10" sqref="I10"/>
    </sheetView>
  </sheetViews>
  <sheetFormatPr defaultColWidth="9" defaultRowHeight="14.25" x14ac:dyDescent="0.3"/>
  <cols>
    <col min="1" max="1" width="8.25" style="48" customWidth="1"/>
    <col min="2" max="2" width="9.625" style="48" customWidth="1"/>
    <col min="3" max="3" width="22.625" style="48" customWidth="1"/>
    <col min="4" max="5" width="18.875" style="48" customWidth="1"/>
    <col min="6" max="6" width="16" style="48" customWidth="1"/>
    <col min="7" max="7" width="12.125" style="48" bestFit="1" customWidth="1"/>
    <col min="8" max="16384" width="9" style="48"/>
  </cols>
  <sheetData>
    <row r="1" spans="1:7" ht="48" customHeight="1" x14ac:dyDescent="0.3">
      <c r="A1" s="116" t="s">
        <v>66</v>
      </c>
      <c r="B1" s="116"/>
      <c r="C1" s="116"/>
      <c r="D1" s="116"/>
      <c r="E1" s="116"/>
      <c r="F1" s="116"/>
    </row>
    <row r="2" spans="1:7" ht="25.5" customHeight="1" thickBot="1" x14ac:dyDescent="0.35">
      <c r="A2" s="129" t="s">
        <v>40</v>
      </c>
      <c r="B2" s="129"/>
      <c r="C2" s="129"/>
      <c r="D2" s="61"/>
      <c r="E2" s="61"/>
      <c r="F2" s="51" t="s">
        <v>41</v>
      </c>
    </row>
    <row r="3" spans="1:7" ht="25.5" customHeight="1" x14ac:dyDescent="0.3">
      <c r="A3" s="130" t="s">
        <v>11</v>
      </c>
      <c r="B3" s="131"/>
      <c r="C3" s="131"/>
      <c r="D3" s="131"/>
      <c r="E3" s="131"/>
      <c r="F3" s="132"/>
    </row>
    <row r="4" spans="1:7" ht="31.5" customHeight="1" x14ac:dyDescent="0.3">
      <c r="A4" s="52" t="s">
        <v>12</v>
      </c>
      <c r="B4" s="53" t="s">
        <v>13</v>
      </c>
      <c r="C4" s="53" t="s">
        <v>24</v>
      </c>
      <c r="D4" s="54" t="s">
        <v>36</v>
      </c>
      <c r="E4" s="54" t="s">
        <v>34</v>
      </c>
      <c r="F4" s="55" t="s">
        <v>84</v>
      </c>
    </row>
    <row r="5" spans="1:7" s="58" customFormat="1" ht="26.1" customHeight="1" x14ac:dyDescent="0.3">
      <c r="A5" s="124" t="s">
        <v>15</v>
      </c>
      <c r="B5" s="126" t="s">
        <v>1</v>
      </c>
      <c r="C5" s="57" t="s">
        <v>67</v>
      </c>
      <c r="D5" s="63">
        <v>648590850</v>
      </c>
      <c r="E5" s="63">
        <v>645276340</v>
      </c>
      <c r="F5" s="64">
        <f>D5-E5</f>
        <v>3314510</v>
      </c>
    </row>
    <row r="6" spans="1:7" s="58" customFormat="1" ht="26.1" customHeight="1" x14ac:dyDescent="0.3">
      <c r="A6" s="124"/>
      <c r="B6" s="125"/>
      <c r="C6" s="57" t="s">
        <v>68</v>
      </c>
      <c r="D6" s="63">
        <v>195823000</v>
      </c>
      <c r="E6" s="63">
        <v>192437560</v>
      </c>
      <c r="F6" s="64">
        <f t="shared" ref="F6:F29" si="0">D6-E6</f>
        <v>3385440</v>
      </c>
      <c r="G6" s="65"/>
    </row>
    <row r="7" spans="1:7" s="58" customFormat="1" ht="26.1" customHeight="1" x14ac:dyDescent="0.3">
      <c r="A7" s="124"/>
      <c r="B7" s="125"/>
      <c r="C7" s="57" t="s">
        <v>69</v>
      </c>
      <c r="D7" s="63">
        <v>58984050</v>
      </c>
      <c r="E7" s="63">
        <v>58894180</v>
      </c>
      <c r="F7" s="64">
        <f t="shared" si="0"/>
        <v>89870</v>
      </c>
    </row>
    <row r="8" spans="1:7" s="58" customFormat="1" ht="26.1" customHeight="1" x14ac:dyDescent="0.3">
      <c r="A8" s="124"/>
      <c r="B8" s="125"/>
      <c r="C8" s="57" t="s">
        <v>70</v>
      </c>
      <c r="D8" s="63">
        <v>81168500</v>
      </c>
      <c r="E8" s="63">
        <v>80628820</v>
      </c>
      <c r="F8" s="64">
        <f t="shared" si="0"/>
        <v>539680</v>
      </c>
    </row>
    <row r="9" spans="1:7" s="58" customFormat="1" ht="26.1" customHeight="1" x14ac:dyDescent="0.3">
      <c r="A9" s="124"/>
      <c r="B9" s="126" t="s">
        <v>71</v>
      </c>
      <c r="C9" s="57" t="s">
        <v>72</v>
      </c>
      <c r="D9" s="63">
        <v>1320000</v>
      </c>
      <c r="E9" s="63">
        <v>1320000</v>
      </c>
      <c r="F9" s="64">
        <f t="shared" si="0"/>
        <v>0</v>
      </c>
    </row>
    <row r="10" spans="1:7" s="58" customFormat="1" ht="26.1" customHeight="1" x14ac:dyDescent="0.3">
      <c r="A10" s="124"/>
      <c r="B10" s="125"/>
      <c r="C10" s="57" t="s">
        <v>73</v>
      </c>
      <c r="D10" s="63">
        <v>6320000</v>
      </c>
      <c r="E10" s="63">
        <v>6320000</v>
      </c>
      <c r="F10" s="64">
        <f t="shared" si="0"/>
        <v>0</v>
      </c>
    </row>
    <row r="11" spans="1:7" s="58" customFormat="1" ht="26.1" customHeight="1" x14ac:dyDescent="0.3">
      <c r="A11" s="124"/>
      <c r="B11" s="126" t="s">
        <v>2</v>
      </c>
      <c r="C11" s="57" t="s">
        <v>74</v>
      </c>
      <c r="D11" s="63">
        <v>26020800</v>
      </c>
      <c r="E11" s="63">
        <v>26015150</v>
      </c>
      <c r="F11" s="64">
        <f t="shared" si="0"/>
        <v>5650</v>
      </c>
    </row>
    <row r="12" spans="1:7" s="58" customFormat="1" ht="26.1" customHeight="1" x14ac:dyDescent="0.3">
      <c r="A12" s="124"/>
      <c r="B12" s="125"/>
      <c r="C12" s="57" t="s">
        <v>75</v>
      </c>
      <c r="D12" s="63">
        <v>27150780</v>
      </c>
      <c r="E12" s="63">
        <v>27150780</v>
      </c>
      <c r="F12" s="64">
        <f t="shared" si="0"/>
        <v>0</v>
      </c>
    </row>
    <row r="13" spans="1:7" s="58" customFormat="1" ht="26.1" customHeight="1" x14ac:dyDescent="0.3">
      <c r="A13" s="124"/>
      <c r="B13" s="125"/>
      <c r="C13" s="57" t="s">
        <v>76</v>
      </c>
      <c r="D13" s="63">
        <v>12239120</v>
      </c>
      <c r="E13" s="63">
        <v>12239120</v>
      </c>
      <c r="F13" s="64">
        <f t="shared" si="0"/>
        <v>0</v>
      </c>
    </row>
    <row r="14" spans="1:7" s="58" customFormat="1" ht="26.1" customHeight="1" x14ac:dyDescent="0.3">
      <c r="A14" s="124"/>
      <c r="B14" s="125"/>
      <c r="C14" s="57" t="s">
        <v>77</v>
      </c>
      <c r="D14" s="63">
        <v>1780300</v>
      </c>
      <c r="E14" s="63">
        <v>1780300</v>
      </c>
      <c r="F14" s="64">
        <f t="shared" si="0"/>
        <v>0</v>
      </c>
    </row>
    <row r="15" spans="1:7" s="58" customFormat="1" ht="26.1" customHeight="1" x14ac:dyDescent="0.3">
      <c r="A15" s="124"/>
      <c r="B15" s="125"/>
      <c r="C15" s="57" t="s">
        <v>78</v>
      </c>
      <c r="D15" s="63">
        <v>1180000</v>
      </c>
      <c r="E15" s="63">
        <v>1180000</v>
      </c>
      <c r="F15" s="64">
        <f t="shared" si="0"/>
        <v>0</v>
      </c>
    </row>
    <row r="16" spans="1:7" s="58" customFormat="1" ht="26.1" customHeight="1" x14ac:dyDescent="0.3">
      <c r="A16" s="124"/>
      <c r="B16" s="125"/>
      <c r="C16" s="57" t="s">
        <v>79</v>
      </c>
      <c r="D16" s="63">
        <v>19682000</v>
      </c>
      <c r="E16" s="63">
        <v>19682000</v>
      </c>
      <c r="F16" s="64">
        <f t="shared" si="0"/>
        <v>0</v>
      </c>
    </row>
    <row r="17" spans="1:6" s="58" customFormat="1" ht="26.1" customHeight="1" x14ac:dyDescent="0.3">
      <c r="A17" s="124" t="s">
        <v>80</v>
      </c>
      <c r="B17" s="125" t="s">
        <v>3</v>
      </c>
      <c r="C17" s="57" t="s">
        <v>33</v>
      </c>
      <c r="D17" s="63">
        <v>6600000</v>
      </c>
      <c r="E17" s="63">
        <v>6600000</v>
      </c>
      <c r="F17" s="64">
        <f t="shared" si="0"/>
        <v>0</v>
      </c>
    </row>
    <row r="18" spans="1:6" s="58" customFormat="1" ht="26.1" customHeight="1" x14ac:dyDescent="0.3">
      <c r="A18" s="124"/>
      <c r="B18" s="125"/>
      <c r="C18" s="57" t="s">
        <v>81</v>
      </c>
      <c r="D18" s="63">
        <v>2000000</v>
      </c>
      <c r="E18" s="63">
        <v>2000000</v>
      </c>
      <c r="F18" s="64">
        <f t="shared" si="0"/>
        <v>0</v>
      </c>
    </row>
    <row r="19" spans="1:6" s="58" customFormat="1" ht="26.1" customHeight="1" x14ac:dyDescent="0.3">
      <c r="A19" s="124" t="s">
        <v>0</v>
      </c>
      <c r="B19" s="126" t="s">
        <v>0</v>
      </c>
      <c r="C19" s="57" t="s">
        <v>29</v>
      </c>
      <c r="D19" s="63">
        <v>229900000</v>
      </c>
      <c r="E19" s="63">
        <v>229853437</v>
      </c>
      <c r="F19" s="64">
        <f t="shared" si="0"/>
        <v>46563</v>
      </c>
    </row>
    <row r="20" spans="1:6" s="58" customFormat="1" ht="26.1" customHeight="1" x14ac:dyDescent="0.3">
      <c r="A20" s="124"/>
      <c r="B20" s="126"/>
      <c r="C20" s="60" t="s">
        <v>26</v>
      </c>
      <c r="D20" s="63">
        <v>20000000</v>
      </c>
      <c r="E20" s="63">
        <v>20000000</v>
      </c>
      <c r="F20" s="64">
        <f t="shared" si="0"/>
        <v>0</v>
      </c>
    </row>
    <row r="21" spans="1:6" s="58" customFormat="1" ht="26.1" customHeight="1" x14ac:dyDescent="0.3">
      <c r="A21" s="124"/>
      <c r="B21" s="126"/>
      <c r="C21" s="60" t="s">
        <v>44</v>
      </c>
      <c r="D21" s="63">
        <v>7000000</v>
      </c>
      <c r="E21" s="63">
        <v>7000000</v>
      </c>
      <c r="F21" s="64">
        <f t="shared" si="0"/>
        <v>0</v>
      </c>
    </row>
    <row r="22" spans="1:6" s="58" customFormat="1" ht="26.1" customHeight="1" x14ac:dyDescent="0.3">
      <c r="A22" s="124"/>
      <c r="B22" s="126"/>
      <c r="C22" s="60" t="s">
        <v>6</v>
      </c>
      <c r="D22" s="66">
        <v>5000000</v>
      </c>
      <c r="E22" s="66">
        <v>5000000</v>
      </c>
      <c r="F22" s="64">
        <f t="shared" si="0"/>
        <v>0</v>
      </c>
    </row>
    <row r="23" spans="1:6" s="58" customFormat="1" ht="26.1" customHeight="1" x14ac:dyDescent="0.3">
      <c r="A23" s="124"/>
      <c r="B23" s="126"/>
      <c r="C23" s="60" t="s">
        <v>7</v>
      </c>
      <c r="D23" s="63">
        <v>900000</v>
      </c>
      <c r="E23" s="63">
        <v>900000</v>
      </c>
      <c r="F23" s="64">
        <f t="shared" si="0"/>
        <v>0</v>
      </c>
    </row>
    <row r="24" spans="1:6" s="58" customFormat="1" ht="26.1" customHeight="1" x14ac:dyDescent="0.3">
      <c r="A24" s="124"/>
      <c r="B24" s="126"/>
      <c r="C24" s="60" t="s">
        <v>82</v>
      </c>
      <c r="D24" s="63">
        <v>15600000</v>
      </c>
      <c r="E24" s="63">
        <v>15600000</v>
      </c>
      <c r="F24" s="64">
        <f t="shared" si="0"/>
        <v>0</v>
      </c>
    </row>
    <row r="25" spans="1:6" s="58" customFormat="1" ht="26.1" customHeight="1" x14ac:dyDescent="0.3">
      <c r="A25" s="124"/>
      <c r="B25" s="126"/>
      <c r="C25" s="60" t="s">
        <v>50</v>
      </c>
      <c r="D25" s="63">
        <v>7000000</v>
      </c>
      <c r="E25" s="63">
        <v>7000000</v>
      </c>
      <c r="F25" s="64">
        <f t="shared" si="0"/>
        <v>0</v>
      </c>
    </row>
    <row r="26" spans="1:6" s="58" customFormat="1" ht="26.1" customHeight="1" x14ac:dyDescent="0.3">
      <c r="A26" s="124"/>
      <c r="B26" s="126"/>
      <c r="C26" s="60" t="s">
        <v>5</v>
      </c>
      <c r="D26" s="63">
        <v>11558830</v>
      </c>
      <c r="E26" s="63">
        <v>11558830</v>
      </c>
      <c r="F26" s="64">
        <f t="shared" si="0"/>
        <v>0</v>
      </c>
    </row>
    <row r="27" spans="1:6" s="58" customFormat="1" ht="26.1" customHeight="1" x14ac:dyDescent="0.3">
      <c r="A27" s="124"/>
      <c r="B27" s="126"/>
      <c r="C27" s="60" t="s">
        <v>83</v>
      </c>
      <c r="D27" s="63">
        <v>7000000</v>
      </c>
      <c r="E27" s="63">
        <v>5800000</v>
      </c>
      <c r="F27" s="64">
        <f t="shared" si="0"/>
        <v>1200000</v>
      </c>
    </row>
    <row r="28" spans="1:6" s="58" customFormat="1" ht="26.1" customHeight="1" x14ac:dyDescent="0.3">
      <c r="A28" s="127" t="s">
        <v>55</v>
      </c>
      <c r="B28" s="128"/>
      <c r="C28" s="128"/>
      <c r="D28" s="67">
        <f>SUM(D5:D27)</f>
        <v>1392818230</v>
      </c>
      <c r="E28" s="67">
        <f>SUM(E5:E27)</f>
        <v>1384236517</v>
      </c>
      <c r="F28" s="68">
        <f>SUM(F5:F27)</f>
        <v>8581713</v>
      </c>
    </row>
    <row r="29" spans="1:6" s="58" customFormat="1" ht="26.1" customHeight="1" x14ac:dyDescent="0.3">
      <c r="A29" s="70" t="s">
        <v>22</v>
      </c>
      <c r="B29" s="56" t="s">
        <v>22</v>
      </c>
      <c r="C29" s="57" t="s">
        <v>22</v>
      </c>
      <c r="D29" s="63">
        <v>71770</v>
      </c>
      <c r="E29" s="63">
        <v>0</v>
      </c>
      <c r="F29" s="64">
        <f t="shared" si="0"/>
        <v>71770</v>
      </c>
    </row>
    <row r="30" spans="1:6" ht="26.1" customHeight="1" x14ac:dyDescent="0.3">
      <c r="A30" s="127" t="s">
        <v>55</v>
      </c>
      <c r="B30" s="128"/>
      <c r="C30" s="128"/>
      <c r="D30" s="69">
        <f>SUM(D29)</f>
        <v>71770</v>
      </c>
      <c r="E30" s="69">
        <f>SUM(E29)</f>
        <v>0</v>
      </c>
      <c r="F30" s="71">
        <f>SUM(F29)</f>
        <v>71770</v>
      </c>
    </row>
    <row r="31" spans="1:6" ht="26.1" customHeight="1" thickBot="1" x14ac:dyDescent="0.35">
      <c r="A31" s="122" t="s">
        <v>42</v>
      </c>
      <c r="B31" s="123"/>
      <c r="C31" s="123"/>
      <c r="D31" s="72">
        <f>D28+D30</f>
        <v>1392890000</v>
      </c>
      <c r="E31" s="72">
        <f>E28+E30</f>
        <v>1384236517</v>
      </c>
      <c r="F31" s="73">
        <f>F28+F30</f>
        <v>8653483</v>
      </c>
    </row>
    <row r="33" spans="4:5" x14ac:dyDescent="0.3">
      <c r="D33" s="62"/>
      <c r="E33" s="59"/>
    </row>
  </sheetData>
  <mergeCells count="14">
    <mergeCell ref="A1:F1"/>
    <mergeCell ref="A2:C2"/>
    <mergeCell ref="A3:F3"/>
    <mergeCell ref="A5:A16"/>
    <mergeCell ref="B5:B8"/>
    <mergeCell ref="B9:B10"/>
    <mergeCell ref="B11:B16"/>
    <mergeCell ref="A31:C31"/>
    <mergeCell ref="A17:A18"/>
    <mergeCell ref="B17:B18"/>
    <mergeCell ref="A19:A27"/>
    <mergeCell ref="B19:B27"/>
    <mergeCell ref="A28:C28"/>
    <mergeCell ref="A30:C30"/>
  </mergeCells>
  <phoneticPr fontId="9" type="noConversion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2024년세입세출결산총괄표</vt:lpstr>
      <vt:lpstr>세입결산</vt:lpstr>
      <vt:lpstr>세출결산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YWCA</dc:creator>
  <cp:lastModifiedBy>솔지 윤</cp:lastModifiedBy>
  <cp:lastPrinted>2025-03-13T09:09:21Z</cp:lastPrinted>
  <dcterms:created xsi:type="dcterms:W3CDTF">2020-01-07T03:26:43Z</dcterms:created>
  <dcterms:modified xsi:type="dcterms:W3CDTF">2025-03-14T00:01:01Z</dcterms:modified>
</cp:coreProperties>
</file>