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4385" windowHeight="13620" activeTab="0"/>
  </bookViews>
  <sheets>
    <sheet name="서식-건가.다가(추가사업)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사용자</author>
  </authors>
  <commentList>
    <comment ref="B2" authorId="0">
      <text>
        <r>
          <rPr>
            <sz val="12"/>
            <rFont val="돋움"/>
            <family val="3"/>
          </rPr>
          <t>사업별로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사용내역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작성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후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파란색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글자로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표기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<sst xmlns="http://schemas.openxmlformats.org/spreadsheetml/2006/main" count="145" uniqueCount="99">
  <si>
    <t>인건비</t>
  </si>
  <si>
    <t>소계</t>
  </si>
  <si>
    <t>과목</t>
  </si>
  <si>
    <t>관</t>
  </si>
  <si>
    <t>항</t>
  </si>
  <si>
    <t>목</t>
  </si>
  <si>
    <t>사무비</t>
  </si>
  <si>
    <t>제수당</t>
  </si>
  <si>
    <t>사업비</t>
  </si>
  <si>
    <t>계</t>
  </si>
  <si>
    <t>국비</t>
  </si>
  <si>
    <t>지방비</t>
  </si>
  <si>
    <t>시도</t>
  </si>
  <si>
    <t>시군구</t>
  </si>
  <si>
    <t>외부지원금</t>
  </si>
  <si>
    <t>센터운영</t>
  </si>
  <si>
    <t>운영비</t>
  </si>
  <si>
    <t>시설비</t>
  </si>
  <si>
    <t>재산조성비</t>
  </si>
  <si>
    <t>가족과함께하는지역공동체</t>
  </si>
  <si>
    <t>급여</t>
  </si>
  <si>
    <t>시도비</t>
  </si>
  <si>
    <t>시군구비</t>
  </si>
  <si>
    <t>(단위 : 원)</t>
  </si>
  <si>
    <t>예산액</t>
  </si>
  <si>
    <t>국고</t>
  </si>
  <si>
    <t>구분</t>
  </si>
  <si>
    <t>총계</t>
  </si>
  <si>
    <t>기본
사업</t>
  </si>
  <si>
    <t>추가
사업</t>
  </si>
  <si>
    <t>집행액</t>
  </si>
  <si>
    <t>잔액</t>
  </si>
  <si>
    <t>가족관계</t>
  </si>
  <si>
    <t>자산취득비</t>
  </si>
  <si>
    <t>시설장비유지비</t>
  </si>
  <si>
    <t>기타운영비</t>
  </si>
  <si>
    <t>차량비</t>
  </si>
  <si>
    <t>제세공과금</t>
  </si>
  <si>
    <t>공공요금</t>
  </si>
  <si>
    <t>수용비 및 수수료</t>
  </si>
  <si>
    <t>여비</t>
  </si>
  <si>
    <t>회의비</t>
  </si>
  <si>
    <t>기관운영비</t>
  </si>
  <si>
    <t>사회보험 부담비용</t>
  </si>
  <si>
    <t>퇴직금 및 퇴직적립금</t>
  </si>
  <si>
    <t>□ 사업비 집행내역 총괄표</t>
  </si>
  <si>
    <t>기본
사업비</t>
  </si>
  <si>
    <t>추가사업</t>
  </si>
  <si>
    <t>총 계</t>
  </si>
  <si>
    <t>□ 건가/다가센터 통합서비스 사업비 세부집행내역</t>
  </si>
  <si>
    <t>법인
자부담</t>
  </si>
  <si>
    <t>추가
사업비</t>
  </si>
  <si>
    <t>다문화가족 자녀성장지원</t>
  </si>
  <si>
    <t xml:space="preserve"> </t>
  </si>
  <si>
    <t xml:space="preserve"> </t>
  </si>
  <si>
    <t>사업비</t>
  </si>
  <si>
    <t xml:space="preserve"> </t>
  </si>
  <si>
    <t xml:space="preserve"> </t>
  </si>
  <si>
    <t>사업비</t>
  </si>
  <si>
    <t>소계</t>
  </si>
  <si>
    <t xml:space="preserve"> 소계</t>
  </si>
  <si>
    <t>□ 사업개요</t>
  </si>
  <si>
    <t>□ 법인자부담</t>
  </si>
  <si>
    <t>(단위 : 원)</t>
  </si>
  <si>
    <t>시도</t>
  </si>
  <si>
    <t>전라남도</t>
  </si>
  <si>
    <t>시군구</t>
  </si>
  <si>
    <t>광양시</t>
  </si>
  <si>
    <t>총 계</t>
  </si>
  <si>
    <t>인건비</t>
  </si>
  <si>
    <t>운영비</t>
  </si>
  <si>
    <t>사업비</t>
  </si>
  <si>
    <t>사업기관</t>
  </si>
  <si>
    <t>국고보조금</t>
  </si>
  <si>
    <t>시도비</t>
  </si>
  <si>
    <t>□ 외부지원금</t>
  </si>
  <si>
    <t>시군구비</t>
  </si>
  <si>
    <t>기타</t>
  </si>
  <si>
    <t xml:space="preserve"> </t>
  </si>
  <si>
    <t>추가사업 합계</t>
  </si>
  <si>
    <t>건강가정.다문화가족지원 운영 합계</t>
  </si>
  <si>
    <t>2018년 건강가정·다문화가족지원센터 운영 정산보고서</t>
  </si>
  <si>
    <t>2018. 1. 1. ~ 2018. 12. 31</t>
  </si>
  <si>
    <t>총 370,380천원</t>
  </si>
  <si>
    <t>206,240천원</t>
  </si>
  <si>
    <t>82,070천원</t>
  </si>
  <si>
    <t>82,070천원</t>
  </si>
  <si>
    <t>이자발생액</t>
  </si>
  <si>
    <t>계</t>
  </si>
  <si>
    <t>e나라도움 예탁계좌 발생 이자</t>
  </si>
  <si>
    <t>센터 통장 발생이자</t>
  </si>
  <si>
    <t>소계</t>
  </si>
  <si>
    <t>국고</t>
  </si>
  <si>
    <t>시도비</t>
  </si>
  <si>
    <t>시군구비</t>
  </si>
  <si>
    <t>12월 31일 기준</t>
  </si>
  <si>
    <t>급여 소계</t>
  </si>
  <si>
    <t>급여</t>
  </si>
  <si>
    <t>업무
추진비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</si>
</sst>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Tahoma"/>
      <family val="2"/>
    </font>
    <font>
      <sz val="12"/>
      <name val="돋움"/>
      <family val="3"/>
    </font>
    <font>
      <sz val="12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4"/>
      <color indexed="10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b/>
      <sz val="9"/>
      <color indexed="8"/>
      <name val="맑은 고딕"/>
      <family val="3"/>
    </font>
    <font>
      <b/>
      <sz val="18"/>
      <color indexed="8"/>
      <name val="맑은 고딕"/>
      <family val="3"/>
    </font>
    <font>
      <i/>
      <sz val="11"/>
      <color indexed="10"/>
      <name val="맑은 고딕"/>
      <family val="3"/>
    </font>
    <font>
      <b/>
      <sz val="18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9"/>
      <color theme="1"/>
      <name val="Calibri"/>
      <family val="3"/>
    </font>
    <font>
      <b/>
      <sz val="18"/>
      <color theme="1"/>
      <name val="Calibri"/>
      <family val="3"/>
    </font>
    <font>
      <i/>
      <sz val="11"/>
      <color rgb="FFFF0000"/>
      <name val="Calibri"/>
      <family val="3"/>
    </font>
    <font>
      <b/>
      <sz val="18"/>
      <color rgb="FF0070C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/>
      <right style="thick">
        <color rgb="FFFF0000"/>
      </right>
      <top style="thin"/>
      <bottom style="thin"/>
    </border>
    <border>
      <left style="thin"/>
      <right style="thin"/>
      <top/>
      <bottom style="thin"/>
    </border>
    <border>
      <left style="thin"/>
      <right style="thick">
        <color rgb="FFFF0000"/>
      </right>
      <top>
        <color indexed="63"/>
      </top>
      <bottom style="thin"/>
    </border>
    <border>
      <left style="thin"/>
      <right/>
      <top/>
      <bottom style="thin"/>
    </border>
    <border>
      <left/>
      <right style="thick">
        <color rgb="FFFF0000"/>
      </right>
      <top/>
      <bottom style="thin"/>
    </border>
    <border>
      <left style="thin"/>
      <right style="thin"/>
      <top style="thin"/>
      <bottom/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/>
      <bottom/>
    </border>
    <border>
      <left style="thin"/>
      <right style="thick">
        <color rgb="FFFF0000"/>
      </right>
      <top style="thin"/>
      <bottom/>
    </border>
    <border>
      <left style="thick">
        <color rgb="FFFF0000"/>
      </left>
      <right style="thin"/>
      <top style="thin"/>
      <bottom/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/>
      <right/>
      <top style="thin"/>
      <bottom style="thin"/>
    </border>
    <border>
      <left style="thick">
        <color rgb="FFFF0000"/>
      </left>
      <right style="thin"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/>
      <top/>
      <bottom/>
    </border>
    <border>
      <left style="thin"/>
      <right style="thick">
        <color rgb="FFFF0000"/>
      </right>
      <top/>
      <bottom/>
    </border>
    <border>
      <left style="thick">
        <color rgb="FFFF0000"/>
      </left>
      <right style="thin"/>
      <top/>
      <bottom style="thick">
        <color rgb="FFFF0000"/>
      </bottom>
    </border>
    <border>
      <left style="thin"/>
      <right style="thin"/>
      <top/>
      <bottom style="thick">
        <color rgb="FFFF0000"/>
      </bottom>
    </border>
    <border>
      <left style="thin"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thin"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41" fillId="0" borderId="10" xfId="0" applyNumberFormat="1" applyFont="1" applyBorder="1" applyAlignment="1">
      <alignment vertical="center"/>
    </xf>
    <xf numFmtId="3" fontId="41" fillId="33" borderId="10" xfId="0" applyNumberFormat="1" applyFont="1" applyFill="1" applyBorder="1" applyAlignment="1">
      <alignment vertical="center"/>
    </xf>
    <xf numFmtId="3" fontId="4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41" fillId="0" borderId="13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41" fillId="0" borderId="12" xfId="0" applyNumberFormat="1" applyFont="1" applyBorder="1" applyAlignment="1">
      <alignment horizontal="right" vertical="center"/>
    </xf>
    <xf numFmtId="3" fontId="41" fillId="0" borderId="15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41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3" fontId="41" fillId="35" borderId="10" xfId="0" applyNumberFormat="1" applyFont="1" applyFill="1" applyBorder="1" applyAlignment="1">
      <alignment horizontal="right" vertical="center"/>
    </xf>
    <xf numFmtId="3" fontId="52" fillId="0" borderId="21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3" fontId="52" fillId="0" borderId="22" xfId="0" applyNumberFormat="1" applyFont="1" applyBorder="1" applyAlignment="1">
      <alignment horizontal="right" vertical="center"/>
    </xf>
    <xf numFmtId="3" fontId="53" fillId="33" borderId="16" xfId="0" applyNumberFormat="1" applyFont="1" applyFill="1" applyBorder="1" applyAlignment="1">
      <alignment vertical="center"/>
    </xf>
    <xf numFmtId="3" fontId="52" fillId="33" borderId="12" xfId="0" applyNumberFormat="1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 vertical="center"/>
    </xf>
    <xf numFmtId="3" fontId="54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/>
    </xf>
    <xf numFmtId="3" fontId="0" fillId="35" borderId="14" xfId="0" applyNumberFormat="1" applyFill="1" applyBorder="1" applyAlignment="1">
      <alignment horizontal="right" vertical="center"/>
    </xf>
    <xf numFmtId="3" fontId="0" fillId="35" borderId="20" xfId="0" applyNumberFormat="1" applyFill="1" applyBorder="1" applyAlignment="1">
      <alignment vertical="center"/>
    </xf>
    <xf numFmtId="3" fontId="52" fillId="35" borderId="13" xfId="0" applyNumberFormat="1" applyFont="1" applyFill="1" applyBorder="1" applyAlignment="1">
      <alignment horizontal="right" vertical="center"/>
    </xf>
    <xf numFmtId="3" fontId="0" fillId="35" borderId="24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3" fontId="54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55" fillId="35" borderId="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right" vertical="center"/>
    </xf>
    <xf numFmtId="3" fontId="52" fillId="35" borderId="25" xfId="0" applyNumberFormat="1" applyFont="1" applyFill="1" applyBorder="1" applyAlignment="1">
      <alignment vertical="center"/>
    </xf>
    <xf numFmtId="3" fontId="52" fillId="35" borderId="20" xfId="0" applyNumberFormat="1" applyFont="1" applyFill="1" applyBorder="1" applyAlignment="1">
      <alignment vertical="center"/>
    </xf>
    <xf numFmtId="3" fontId="53" fillId="0" borderId="10" xfId="0" applyNumberFormat="1" applyFont="1" applyBorder="1" applyAlignment="1">
      <alignment horizontal="right" vertical="center"/>
    </xf>
    <xf numFmtId="3" fontId="53" fillId="0" borderId="10" xfId="0" applyNumberFormat="1" applyFont="1" applyFill="1" applyBorder="1" applyAlignment="1">
      <alignment horizontal="right" vertical="center"/>
    </xf>
    <xf numFmtId="3" fontId="52" fillId="0" borderId="13" xfId="0" applyNumberFormat="1" applyFont="1" applyBorder="1" applyAlignment="1">
      <alignment horizontal="right" vertical="center"/>
    </xf>
    <xf numFmtId="3" fontId="52" fillId="0" borderId="26" xfId="0" applyNumberFormat="1" applyFont="1" applyBorder="1" applyAlignment="1">
      <alignment vertical="center"/>
    </xf>
    <xf numFmtId="3" fontId="53" fillId="33" borderId="27" xfId="0" applyNumberFormat="1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/>
    </xf>
    <xf numFmtId="3" fontId="0" fillId="35" borderId="0" xfId="0" applyNumberFormat="1" applyFill="1" applyBorder="1" applyAlignment="1">
      <alignment vertical="center"/>
    </xf>
    <xf numFmtId="3" fontId="52" fillId="35" borderId="0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3" fontId="56" fillId="35" borderId="0" xfId="0" applyNumberFormat="1" applyFont="1" applyFill="1" applyBorder="1" applyAlignment="1">
      <alignment horizontal="right"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50" fillId="0" borderId="30" xfId="0" applyFont="1" applyBorder="1" applyAlignment="1">
      <alignment horizontal="right" vertical="center"/>
    </xf>
    <xf numFmtId="0" fontId="50" fillId="0" borderId="31" xfId="0" applyFont="1" applyBorder="1" applyAlignment="1">
      <alignment horizontal="right" vertical="center"/>
    </xf>
    <xf numFmtId="0" fontId="0" fillId="36" borderId="11" xfId="0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0" fillId="0" borderId="41" xfId="0" applyFont="1" applyBorder="1" applyAlignment="1">
      <alignment horizontal="right" vertical="center"/>
    </xf>
    <xf numFmtId="0" fontId="50" fillId="0" borderId="42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/>
    </xf>
    <xf numFmtId="0" fontId="41" fillId="28" borderId="15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/>
    </xf>
    <xf numFmtId="0" fontId="41" fillId="36" borderId="32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32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3" xfId="0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57" fillId="34" borderId="50" xfId="0" applyFont="1" applyFill="1" applyBorder="1" applyAlignment="1">
      <alignment horizontal="center" vertical="center"/>
    </xf>
    <xf numFmtId="0" fontId="57" fillId="34" borderId="51" xfId="0" applyFont="1" applyFill="1" applyBorder="1" applyAlignment="1">
      <alignment horizontal="center" vertical="center"/>
    </xf>
    <xf numFmtId="0" fontId="57" fillId="34" borderId="52" xfId="0" applyFont="1" applyFill="1" applyBorder="1" applyAlignment="1">
      <alignment horizontal="center" vertical="center"/>
    </xf>
    <xf numFmtId="3" fontId="33" fillId="0" borderId="53" xfId="0" applyNumberFormat="1" applyFont="1" applyFill="1" applyBorder="1" applyAlignment="1">
      <alignment horizontal="center" vertical="center"/>
    </xf>
    <xf numFmtId="3" fontId="56" fillId="0" borderId="54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tabSelected="1" zoomScale="70" zoomScaleNormal="70" zoomScalePageLayoutView="0" workbookViewId="0" topLeftCell="A1">
      <selection activeCell="K60" sqref="K60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7.8515625" style="0" customWidth="1"/>
    <col min="4" max="4" width="13.8515625" style="0" customWidth="1"/>
    <col min="5" max="5" width="14.8515625" style="0" customWidth="1"/>
    <col min="6" max="7" width="15.140625" style="0" customWidth="1"/>
    <col min="8" max="8" width="13.28125" style="0" customWidth="1"/>
    <col min="9" max="9" width="15.140625" style="0" customWidth="1"/>
    <col min="10" max="10" width="13.00390625" style="0" customWidth="1"/>
    <col min="11" max="11" width="12.421875" style="0" customWidth="1"/>
    <col min="12" max="12" width="12.8515625" style="0" customWidth="1"/>
    <col min="13" max="13" width="13.28125" style="0" customWidth="1"/>
    <col min="14" max="15" width="11.7109375" style="0" customWidth="1"/>
    <col min="16" max="16" width="12.7109375" style="0" customWidth="1"/>
  </cols>
  <sheetData>
    <row r="1" ht="10.5" customHeight="1" thickBot="1"/>
    <row r="2" spans="2:15" ht="42.75" customHeight="1" thickBot="1">
      <c r="B2" s="141" t="s">
        <v>81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</row>
    <row r="3" spans="2:15" s="46" customFormat="1" ht="23.2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5" s="46" customFormat="1" ht="35.25" customHeight="1" thickBot="1">
      <c r="B4" s="3" t="s">
        <v>61</v>
      </c>
      <c r="C4"/>
      <c r="D4"/>
      <c r="E4"/>
      <c r="F4"/>
      <c r="G4"/>
      <c r="H4"/>
      <c r="I4"/>
      <c r="J4"/>
      <c r="K4"/>
      <c r="L4" s="3" t="s">
        <v>62</v>
      </c>
      <c r="M4"/>
      <c r="N4"/>
      <c r="O4" s="1" t="s">
        <v>63</v>
      </c>
    </row>
    <row r="5" spans="2:15" s="46" customFormat="1" ht="35.25" customHeight="1" thickBot="1" thickTop="1">
      <c r="B5" s="80" t="s">
        <v>64</v>
      </c>
      <c r="C5" s="83"/>
      <c r="D5" s="136" t="s">
        <v>65</v>
      </c>
      <c r="E5" s="137"/>
      <c r="F5" s="138"/>
      <c r="G5" s="93" t="s">
        <v>66</v>
      </c>
      <c r="H5" s="83"/>
      <c r="I5" s="136" t="s">
        <v>67</v>
      </c>
      <c r="J5" s="138"/>
      <c r="K5"/>
      <c r="L5" s="47" t="s">
        <v>68</v>
      </c>
      <c r="M5" s="27" t="s">
        <v>69</v>
      </c>
      <c r="N5" s="27" t="s">
        <v>70</v>
      </c>
      <c r="O5" s="27" t="s">
        <v>71</v>
      </c>
    </row>
    <row r="6" spans="2:15" s="46" customFormat="1" ht="35.25" customHeight="1" thickBot="1" thickTop="1">
      <c r="B6" s="80" t="s">
        <v>72</v>
      </c>
      <c r="C6" s="80"/>
      <c r="D6" s="81" t="s">
        <v>82</v>
      </c>
      <c r="E6" s="81"/>
      <c r="F6" s="81"/>
      <c r="G6" s="82"/>
      <c r="H6" s="82"/>
      <c r="I6" s="81"/>
      <c r="J6" s="81"/>
      <c r="K6"/>
      <c r="L6" s="4">
        <v>10000000</v>
      </c>
      <c r="M6" s="10" t="s">
        <v>78</v>
      </c>
      <c r="N6" s="51">
        <v>10000000</v>
      </c>
      <c r="O6" s="51">
        <f>J70</f>
        <v>0</v>
      </c>
    </row>
    <row r="7" spans="2:15" s="46" customFormat="1" ht="35.25" customHeight="1" thickTop="1">
      <c r="B7" s="80" t="s">
        <v>71</v>
      </c>
      <c r="C7" s="83"/>
      <c r="D7" s="84" t="s">
        <v>83</v>
      </c>
      <c r="E7" s="85"/>
      <c r="F7" s="86"/>
      <c r="G7" s="93" t="s">
        <v>73</v>
      </c>
      <c r="H7" s="83"/>
      <c r="I7" s="94" t="s">
        <v>84</v>
      </c>
      <c r="J7" s="95"/>
      <c r="K7"/>
      <c r="L7"/>
      <c r="M7"/>
      <c r="N7"/>
      <c r="O7"/>
    </row>
    <row r="8" spans="2:15" s="46" customFormat="1" ht="27.75" customHeight="1">
      <c r="B8" s="80"/>
      <c r="C8" s="83"/>
      <c r="D8" s="87"/>
      <c r="E8" s="88"/>
      <c r="F8" s="89"/>
      <c r="G8" s="93" t="s">
        <v>74</v>
      </c>
      <c r="H8" s="83"/>
      <c r="I8" s="139" t="s">
        <v>85</v>
      </c>
      <c r="J8" s="140"/>
      <c r="K8"/>
      <c r="L8" s="3" t="s">
        <v>75</v>
      </c>
      <c r="M8"/>
      <c r="N8"/>
      <c r="O8" s="1" t="s">
        <v>63</v>
      </c>
    </row>
    <row r="9" spans="2:15" ht="32.25" customHeight="1">
      <c r="B9" s="80"/>
      <c r="C9" s="83"/>
      <c r="D9" s="87"/>
      <c r="E9" s="88"/>
      <c r="F9" s="89"/>
      <c r="G9" s="93" t="s">
        <v>76</v>
      </c>
      <c r="H9" s="83"/>
      <c r="I9" s="139" t="s">
        <v>86</v>
      </c>
      <c r="J9" s="140"/>
      <c r="L9" s="47" t="s">
        <v>68</v>
      </c>
      <c r="M9" s="27" t="s">
        <v>69</v>
      </c>
      <c r="N9" s="27" t="s">
        <v>70</v>
      </c>
      <c r="O9" s="27" t="s">
        <v>71</v>
      </c>
    </row>
    <row r="10" spans="2:15" ht="32.25" customHeight="1" thickBot="1">
      <c r="B10" s="80"/>
      <c r="C10" s="83"/>
      <c r="D10" s="90"/>
      <c r="E10" s="91"/>
      <c r="F10" s="92"/>
      <c r="G10" s="93" t="s">
        <v>77</v>
      </c>
      <c r="H10" s="83"/>
      <c r="I10" s="75">
        <v>0</v>
      </c>
      <c r="J10" s="76"/>
      <c r="L10" s="4">
        <v>0</v>
      </c>
      <c r="M10" s="51">
        <v>0</v>
      </c>
      <c r="N10" s="10">
        <v>0</v>
      </c>
      <c r="O10" s="51">
        <f>K70</f>
        <v>0</v>
      </c>
    </row>
    <row r="11" spans="2:15" ht="28.5" customHeight="1" thickTop="1">
      <c r="B11" s="3" t="s">
        <v>45</v>
      </c>
      <c r="O11" s="1" t="s">
        <v>23</v>
      </c>
    </row>
    <row r="12" spans="2:15" ht="16.5">
      <c r="B12" s="131" t="s">
        <v>26</v>
      </c>
      <c r="C12" s="131"/>
      <c r="D12" s="131" t="s">
        <v>24</v>
      </c>
      <c r="E12" s="131"/>
      <c r="F12" s="131"/>
      <c r="G12" s="131"/>
      <c r="H12" s="131" t="s">
        <v>30</v>
      </c>
      <c r="I12" s="131"/>
      <c r="J12" s="131"/>
      <c r="K12" s="131"/>
      <c r="L12" s="131" t="s">
        <v>31</v>
      </c>
      <c r="M12" s="131"/>
      <c r="N12" s="131"/>
      <c r="O12" s="131"/>
    </row>
    <row r="13" spans="2:15" ht="20.25" customHeight="1">
      <c r="B13" s="131"/>
      <c r="C13" s="131"/>
      <c r="D13" s="28" t="s">
        <v>9</v>
      </c>
      <c r="E13" s="28" t="s">
        <v>25</v>
      </c>
      <c r="F13" s="28" t="s">
        <v>21</v>
      </c>
      <c r="G13" s="28" t="s">
        <v>22</v>
      </c>
      <c r="H13" s="28" t="s">
        <v>9</v>
      </c>
      <c r="I13" s="28" t="s">
        <v>25</v>
      </c>
      <c r="J13" s="28" t="s">
        <v>21</v>
      </c>
      <c r="K13" s="28" t="s">
        <v>22</v>
      </c>
      <c r="L13" s="28" t="s">
        <v>9</v>
      </c>
      <c r="M13" s="28" t="s">
        <v>25</v>
      </c>
      <c r="N13" s="28" t="s">
        <v>21</v>
      </c>
      <c r="O13" s="28" t="s">
        <v>22</v>
      </c>
    </row>
    <row r="14" spans="2:15" ht="16.5">
      <c r="B14" s="131" t="s">
        <v>27</v>
      </c>
      <c r="C14" s="131"/>
      <c r="D14" s="7">
        <f>D15+D19</f>
        <v>370380000</v>
      </c>
      <c r="E14" s="7">
        <f>E15+E19</f>
        <v>206240000</v>
      </c>
      <c r="F14" s="7">
        <f>F15+F19</f>
        <v>82070000</v>
      </c>
      <c r="G14" s="7">
        <f>G15+G19</f>
        <v>82070000</v>
      </c>
      <c r="H14" s="7">
        <f aca="true" t="shared" si="0" ref="H14:O14">H15+H19</f>
        <v>370380000</v>
      </c>
      <c r="I14" s="7">
        <f t="shared" si="0"/>
        <v>206240000</v>
      </c>
      <c r="J14" s="7">
        <f t="shared" si="0"/>
        <v>82070000</v>
      </c>
      <c r="K14" s="7">
        <f t="shared" si="0"/>
        <v>82070000</v>
      </c>
      <c r="L14" s="7">
        <f t="shared" si="0"/>
        <v>0</v>
      </c>
      <c r="M14" s="7">
        <f t="shared" si="0"/>
        <v>0</v>
      </c>
      <c r="N14" s="7">
        <f t="shared" si="0"/>
        <v>0</v>
      </c>
      <c r="O14" s="7">
        <f t="shared" si="0"/>
        <v>0</v>
      </c>
    </row>
    <row r="15" spans="2:15" ht="17.25" thickBot="1">
      <c r="B15" s="128" t="s">
        <v>28</v>
      </c>
      <c r="C15" s="28" t="s">
        <v>1</v>
      </c>
      <c r="D15" s="7">
        <f>SUM(D16:D18)</f>
        <v>328280000</v>
      </c>
      <c r="E15" s="7">
        <f>SUM(E16:E18)</f>
        <v>164140000</v>
      </c>
      <c r="F15" s="7">
        <f>SUM(F16:F18)</f>
        <v>82070000</v>
      </c>
      <c r="G15" s="7">
        <f>SUM(G16:G18)</f>
        <v>82070000</v>
      </c>
      <c r="H15" s="7">
        <f aca="true" t="shared" si="1" ref="H15:O15">SUM(H16:H18)</f>
        <v>328280000</v>
      </c>
      <c r="I15" s="7">
        <f t="shared" si="1"/>
        <v>164140000</v>
      </c>
      <c r="J15" s="7">
        <f t="shared" si="1"/>
        <v>82070000</v>
      </c>
      <c r="K15" s="7">
        <f t="shared" si="1"/>
        <v>82070000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</row>
    <row r="16" spans="2:15" ht="17.25" thickTop="1">
      <c r="B16" s="128"/>
      <c r="C16" s="28" t="s">
        <v>0</v>
      </c>
      <c r="D16" s="11">
        <v>244186557</v>
      </c>
      <c r="E16" s="11">
        <v>122093278</v>
      </c>
      <c r="F16" s="30">
        <v>61046640</v>
      </c>
      <c r="G16" s="30">
        <v>61046639</v>
      </c>
      <c r="H16" s="12">
        <f>I16+J16+K16</f>
        <v>244186557</v>
      </c>
      <c r="I16" s="10">
        <f>G35</f>
        <v>122093278</v>
      </c>
      <c r="J16" s="10">
        <f>I35</f>
        <v>61046640</v>
      </c>
      <c r="K16" s="10">
        <f>J35</f>
        <v>61046639</v>
      </c>
      <c r="L16" s="4">
        <f>M16+N16+O16</f>
        <v>0</v>
      </c>
      <c r="M16" s="10">
        <f aca="true" t="shared" si="2" ref="M16:O18">E16-I16</f>
        <v>0</v>
      </c>
      <c r="N16" s="10">
        <f t="shared" si="2"/>
        <v>0</v>
      </c>
      <c r="O16" s="10">
        <f t="shared" si="2"/>
        <v>0</v>
      </c>
    </row>
    <row r="17" spans="2:15" ht="16.5">
      <c r="B17" s="128"/>
      <c r="C17" s="28" t="s">
        <v>16</v>
      </c>
      <c r="D17" s="11">
        <v>56997153</v>
      </c>
      <c r="E17" s="11">
        <v>28498577</v>
      </c>
      <c r="F17" s="31">
        <v>14249288</v>
      </c>
      <c r="G17" s="31">
        <v>14249288</v>
      </c>
      <c r="H17" s="12">
        <f>I17+J17+K17</f>
        <v>56997153</v>
      </c>
      <c r="I17" s="10">
        <f>G50+G53+G60</f>
        <v>28498577</v>
      </c>
      <c r="J17" s="10">
        <f>I50+I53+I60</f>
        <v>14249288</v>
      </c>
      <c r="K17" s="10">
        <f>J50+J53+J60</f>
        <v>14249288</v>
      </c>
      <c r="L17" s="4">
        <f>M17+N17+O17</f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</row>
    <row r="18" spans="2:15" ht="20.25" customHeight="1" thickBot="1">
      <c r="B18" s="128"/>
      <c r="C18" s="28" t="s">
        <v>8</v>
      </c>
      <c r="D18" s="11">
        <v>27096290</v>
      </c>
      <c r="E18" s="11">
        <v>13548145</v>
      </c>
      <c r="F18" s="32">
        <v>6774072</v>
      </c>
      <c r="G18" s="32">
        <v>6774073</v>
      </c>
      <c r="H18" s="12">
        <f>I18+J18+K18</f>
        <v>27096290</v>
      </c>
      <c r="I18" s="10">
        <f>G64</f>
        <v>13548145</v>
      </c>
      <c r="J18" s="10">
        <f>I64</f>
        <v>6774072</v>
      </c>
      <c r="K18" s="10">
        <f>J64</f>
        <v>6774073</v>
      </c>
      <c r="L18" s="4">
        <f>M18+N18+O18</f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</row>
    <row r="19" spans="2:15" ht="20.25" customHeight="1" thickTop="1">
      <c r="B19" s="128" t="s">
        <v>29</v>
      </c>
      <c r="C19" s="28" t="s">
        <v>1</v>
      </c>
      <c r="D19" s="7">
        <f>SUM(D20:D22)</f>
        <v>42100000</v>
      </c>
      <c r="E19" s="7">
        <f>SUM(E20:E22)</f>
        <v>42100000</v>
      </c>
      <c r="F19" s="60"/>
      <c r="G19" s="33"/>
      <c r="H19" s="7">
        <f>SUM(H20:H22)</f>
        <v>42100000</v>
      </c>
      <c r="I19" s="7">
        <f>SUM(I20:I22)</f>
        <v>42100000</v>
      </c>
      <c r="J19" s="8"/>
      <c r="K19" s="8"/>
      <c r="L19" s="7">
        <f>SUM(L20:L22)</f>
        <v>0</v>
      </c>
      <c r="M19" s="7">
        <f>SUM(M20:M22)</f>
        <v>0</v>
      </c>
      <c r="N19" s="8"/>
      <c r="O19" s="8"/>
    </row>
    <row r="20" spans="2:15" ht="20.25" customHeight="1">
      <c r="B20" s="128"/>
      <c r="C20" s="28" t="s">
        <v>0</v>
      </c>
      <c r="D20" s="4">
        <v>26307151</v>
      </c>
      <c r="E20" s="4">
        <v>26307151</v>
      </c>
      <c r="F20" s="34"/>
      <c r="G20" s="35"/>
      <c r="H20" s="4">
        <f>I20</f>
        <v>26307151</v>
      </c>
      <c r="I20" s="10">
        <f>H68</f>
        <v>26307151</v>
      </c>
      <c r="J20" s="5"/>
      <c r="K20" s="5"/>
      <c r="L20" s="4">
        <f>M20</f>
        <v>0</v>
      </c>
      <c r="M20" s="4">
        <f>E20-I20</f>
        <v>0</v>
      </c>
      <c r="N20" s="5"/>
      <c r="O20" s="5"/>
    </row>
    <row r="21" spans="2:15" ht="20.25" customHeight="1">
      <c r="B21" s="128"/>
      <c r="C21" s="28" t="s">
        <v>16</v>
      </c>
      <c r="D21" s="4">
        <v>4180910</v>
      </c>
      <c r="E21" s="4">
        <v>4180910</v>
      </c>
      <c r="F21" s="34"/>
      <c r="G21" s="35"/>
      <c r="H21" s="4">
        <f>I21</f>
        <v>4180910</v>
      </c>
      <c r="I21" s="10">
        <f>H73</f>
        <v>4180910</v>
      </c>
      <c r="J21" s="5"/>
      <c r="K21" s="5"/>
      <c r="L21" s="4">
        <f>M21</f>
        <v>0</v>
      </c>
      <c r="M21" s="4">
        <f>E21-I21</f>
        <v>0</v>
      </c>
      <c r="N21" s="5"/>
      <c r="O21" s="5"/>
    </row>
    <row r="22" spans="2:15" ht="20.25" customHeight="1">
      <c r="B22" s="128"/>
      <c r="C22" s="28" t="s">
        <v>8</v>
      </c>
      <c r="D22" s="4">
        <v>11611939</v>
      </c>
      <c r="E22" s="4">
        <v>11611939</v>
      </c>
      <c r="F22" s="34"/>
      <c r="G22" s="35"/>
      <c r="H22" s="4">
        <f>I22</f>
        <v>11611939</v>
      </c>
      <c r="I22" s="10">
        <f>H76</f>
        <v>11611939</v>
      </c>
      <c r="J22" s="5"/>
      <c r="K22" s="5"/>
      <c r="L22" s="4">
        <f>M22</f>
        <v>0</v>
      </c>
      <c r="M22" s="4">
        <f>E22-I22</f>
        <v>0</v>
      </c>
      <c r="N22" s="5"/>
      <c r="O22" s="5"/>
    </row>
    <row r="23" spans="2:15" s="46" customFormat="1" ht="20.25" customHeight="1">
      <c r="B23" s="61"/>
      <c r="C23" s="62"/>
      <c r="D23" s="63"/>
      <c r="E23" s="63"/>
      <c r="F23" s="64"/>
      <c r="G23" s="64"/>
      <c r="H23" s="63"/>
      <c r="I23" s="65"/>
      <c r="J23" s="63"/>
      <c r="K23" s="63"/>
      <c r="L23" s="63"/>
      <c r="M23" s="63"/>
      <c r="N23" s="63"/>
      <c r="O23" s="63"/>
    </row>
    <row r="24" spans="2:15" ht="21" customHeight="1">
      <c r="B24" s="128" t="s">
        <v>87</v>
      </c>
      <c r="C24" s="128"/>
      <c r="D24" s="131" t="s">
        <v>88</v>
      </c>
      <c r="E24" s="133" t="s">
        <v>89</v>
      </c>
      <c r="F24" s="134"/>
      <c r="G24" s="134"/>
      <c r="H24" s="135"/>
      <c r="I24" s="133" t="s">
        <v>90</v>
      </c>
      <c r="J24" s="134"/>
      <c r="K24" s="134"/>
      <c r="L24" s="135"/>
      <c r="M24" s="19"/>
      <c r="N24" s="19"/>
      <c r="O24" s="19"/>
    </row>
    <row r="25" spans="2:15" ht="20.25" customHeight="1" thickBot="1">
      <c r="B25" s="130"/>
      <c r="C25" s="130"/>
      <c r="D25" s="132"/>
      <c r="E25" s="27" t="s">
        <v>91</v>
      </c>
      <c r="F25" s="27" t="s">
        <v>92</v>
      </c>
      <c r="G25" s="27" t="s">
        <v>93</v>
      </c>
      <c r="H25" s="27" t="s">
        <v>94</v>
      </c>
      <c r="I25" s="27" t="s">
        <v>91</v>
      </c>
      <c r="J25" s="27" t="s">
        <v>92</v>
      </c>
      <c r="K25" s="27" t="s">
        <v>93</v>
      </c>
      <c r="L25" s="27" t="s">
        <v>94</v>
      </c>
      <c r="M25" s="19"/>
      <c r="N25" s="19"/>
      <c r="O25" s="19"/>
    </row>
    <row r="26" spans="2:15" ht="38.25" customHeight="1" thickBot="1" thickTop="1">
      <c r="B26" s="144" t="s">
        <v>95</v>
      </c>
      <c r="C26" s="145"/>
      <c r="D26" s="67">
        <f>F26+G26+H26</f>
        <v>0</v>
      </c>
      <c r="E26" s="67">
        <f>SUM(F26:H26)</f>
        <v>0</v>
      </c>
      <c r="F26" s="67"/>
      <c r="G26" s="67"/>
      <c r="H26" s="67"/>
      <c r="I26" s="67">
        <v>71300</v>
      </c>
      <c r="J26" s="67">
        <v>35650</v>
      </c>
      <c r="K26" s="67">
        <v>17825</v>
      </c>
      <c r="L26" s="68">
        <v>17825</v>
      </c>
      <c r="M26" s="19"/>
      <c r="N26" s="19"/>
      <c r="O26" s="19"/>
    </row>
    <row r="27" spans="2:15" s="46" customFormat="1" ht="13.5" customHeight="1" thickTop="1">
      <c r="B27" s="61"/>
      <c r="C27" s="62"/>
      <c r="D27" s="63"/>
      <c r="E27" s="66"/>
      <c r="F27" s="63"/>
      <c r="G27" s="63"/>
      <c r="H27" s="63"/>
      <c r="I27" s="65"/>
      <c r="J27" s="63"/>
      <c r="K27" s="63"/>
      <c r="L27" s="63"/>
      <c r="M27" s="63"/>
      <c r="N27" s="63"/>
      <c r="O27" s="63"/>
    </row>
    <row r="28" ht="12" customHeight="1">
      <c r="B28" s="2"/>
    </row>
    <row r="29" spans="2:12" ht="21" thickBot="1">
      <c r="B29" s="3" t="s">
        <v>49</v>
      </c>
      <c r="L29" s="1" t="s">
        <v>23</v>
      </c>
    </row>
    <row r="30" spans="2:12" ht="20.25" customHeight="1" thickTop="1">
      <c r="B30" s="127" t="s">
        <v>2</v>
      </c>
      <c r="C30" s="129"/>
      <c r="D30" s="129"/>
      <c r="E30" s="129"/>
      <c r="F30" s="119" t="s">
        <v>8</v>
      </c>
      <c r="G30" s="120"/>
      <c r="H30" s="120"/>
      <c r="I30" s="120"/>
      <c r="J30" s="120"/>
      <c r="K30" s="120"/>
      <c r="L30" s="121"/>
    </row>
    <row r="31" spans="2:12" ht="32.25" customHeight="1">
      <c r="B31" s="122" t="s">
        <v>3</v>
      </c>
      <c r="C31" s="122" t="s">
        <v>4</v>
      </c>
      <c r="D31" s="123" t="s">
        <v>5</v>
      </c>
      <c r="E31" s="124"/>
      <c r="F31" s="70" t="s">
        <v>9</v>
      </c>
      <c r="G31" s="69" t="s">
        <v>10</v>
      </c>
      <c r="H31" s="74"/>
      <c r="I31" s="71" t="s">
        <v>11</v>
      </c>
      <c r="J31" s="71"/>
      <c r="K31" s="73" t="s">
        <v>50</v>
      </c>
      <c r="L31" s="72" t="s">
        <v>14</v>
      </c>
    </row>
    <row r="32" spans="2:12" ht="20.25" customHeight="1">
      <c r="B32" s="122"/>
      <c r="C32" s="122"/>
      <c r="D32" s="125"/>
      <c r="E32" s="126"/>
      <c r="F32" s="70"/>
      <c r="G32" s="71" t="s">
        <v>15</v>
      </c>
      <c r="H32" s="71" t="s">
        <v>47</v>
      </c>
      <c r="I32" s="71" t="s">
        <v>12</v>
      </c>
      <c r="J32" s="71" t="s">
        <v>13</v>
      </c>
      <c r="K32" s="71"/>
      <c r="L32" s="72"/>
    </row>
    <row r="33" spans="2:12" ht="20.25" customHeight="1">
      <c r="B33" s="116" t="s">
        <v>48</v>
      </c>
      <c r="C33" s="117"/>
      <c r="D33" s="117"/>
      <c r="E33" s="118"/>
      <c r="F33" s="13">
        <f>F34+F67</f>
        <v>380380000</v>
      </c>
      <c r="G33" s="13">
        <f>G34</f>
        <v>164140000</v>
      </c>
      <c r="H33" s="13">
        <f>H34+H67</f>
        <v>42100000</v>
      </c>
      <c r="I33" s="13">
        <f>I34+I67</f>
        <v>82070000</v>
      </c>
      <c r="J33" s="13">
        <f>J34+J67</f>
        <v>82070000</v>
      </c>
      <c r="K33" s="9">
        <v>10000000</v>
      </c>
      <c r="L33" s="14"/>
    </row>
    <row r="34" spans="2:16" ht="20.25" customHeight="1">
      <c r="B34" s="104" t="s">
        <v>80</v>
      </c>
      <c r="C34" s="105"/>
      <c r="D34" s="105"/>
      <c r="E34" s="106"/>
      <c r="F34" s="13">
        <f>F35+F50+F53+F60+F64</f>
        <v>338280000</v>
      </c>
      <c r="G34" s="13">
        <f>G35+G50+G53+G60+G64</f>
        <v>164140000</v>
      </c>
      <c r="H34" s="21"/>
      <c r="I34" s="9">
        <f>I35+I50+I53+I60+I64</f>
        <v>82070000</v>
      </c>
      <c r="J34" s="9">
        <f>J35+J50+J53+J60+J64</f>
        <v>82070000</v>
      </c>
      <c r="K34" s="9">
        <v>10000000</v>
      </c>
      <c r="L34" s="14" t="s">
        <v>56</v>
      </c>
      <c r="P34" s="49" t="s">
        <v>56</v>
      </c>
    </row>
    <row r="35" spans="2:12" ht="20.25" customHeight="1">
      <c r="B35" s="97" t="s">
        <v>6</v>
      </c>
      <c r="C35" s="107" t="s">
        <v>0</v>
      </c>
      <c r="D35" s="98" t="s">
        <v>60</v>
      </c>
      <c r="E35" s="99"/>
      <c r="F35" s="13">
        <f>F36+F47+F48+F49</f>
        <v>244186557</v>
      </c>
      <c r="G35" s="13">
        <f>G36+G47+G48+G49</f>
        <v>122093278</v>
      </c>
      <c r="H35" s="13"/>
      <c r="I35" s="13">
        <f>I36+I47+I48+I49</f>
        <v>61046640</v>
      </c>
      <c r="J35" s="13">
        <f>J36+J47+J48+J49</f>
        <v>61046639</v>
      </c>
      <c r="K35" s="13"/>
      <c r="L35" s="14" t="s">
        <v>56</v>
      </c>
    </row>
    <row r="36" spans="2:12" ht="20.25" customHeight="1">
      <c r="B36" s="97"/>
      <c r="C36" s="108"/>
      <c r="D36" s="96" t="s">
        <v>96</v>
      </c>
      <c r="E36" s="96"/>
      <c r="F36" s="17">
        <f>SUM(F37:F45)</f>
        <v>202517000</v>
      </c>
      <c r="G36" s="13">
        <f>SUM(G37:G45)</f>
        <v>101258500</v>
      </c>
      <c r="H36" s="13"/>
      <c r="I36" s="13">
        <f>SUM(I37:I45)</f>
        <v>50629250</v>
      </c>
      <c r="J36" s="13">
        <f>SUM(J37:J45)</f>
        <v>50629250</v>
      </c>
      <c r="K36" s="13"/>
      <c r="L36" s="18"/>
    </row>
    <row r="37" spans="2:12" ht="27.75" customHeight="1">
      <c r="B37" s="97"/>
      <c r="C37" s="108"/>
      <c r="D37" s="148" t="s">
        <v>97</v>
      </c>
      <c r="E37" s="149"/>
      <c r="F37" s="58">
        <v>37080000</v>
      </c>
      <c r="G37" s="6">
        <v>18540000</v>
      </c>
      <c r="H37" s="22"/>
      <c r="I37" s="6">
        <v>9270000</v>
      </c>
      <c r="J37" s="6">
        <v>9270000</v>
      </c>
      <c r="K37" s="13"/>
      <c r="L37" s="16"/>
    </row>
    <row r="38" spans="2:12" ht="27.75" customHeight="1">
      <c r="B38" s="97"/>
      <c r="C38" s="108"/>
      <c r="D38" s="148"/>
      <c r="E38" s="149"/>
      <c r="F38" s="58">
        <v>30816000</v>
      </c>
      <c r="G38" s="6">
        <v>15408000</v>
      </c>
      <c r="H38" s="22"/>
      <c r="I38" s="6">
        <v>7704000</v>
      </c>
      <c r="J38" s="6">
        <v>7704000</v>
      </c>
      <c r="K38" s="13"/>
      <c r="L38" s="16"/>
    </row>
    <row r="39" spans="2:12" ht="27.75" customHeight="1">
      <c r="B39" s="97"/>
      <c r="C39" s="108"/>
      <c r="D39" s="148"/>
      <c r="E39" s="149"/>
      <c r="F39" s="58">
        <v>26361000</v>
      </c>
      <c r="G39" s="6">
        <v>13180500</v>
      </c>
      <c r="H39" s="22"/>
      <c r="I39" s="6">
        <v>6590250</v>
      </c>
      <c r="J39" s="6">
        <v>6590250</v>
      </c>
      <c r="K39" s="13"/>
      <c r="L39" s="16"/>
    </row>
    <row r="40" spans="2:12" ht="27.75" customHeight="1">
      <c r="B40" s="97"/>
      <c r="C40" s="108"/>
      <c r="D40" s="148"/>
      <c r="E40" s="149"/>
      <c r="F40" s="58">
        <v>24972000</v>
      </c>
      <c r="G40" s="6">
        <v>12486000</v>
      </c>
      <c r="H40" s="22"/>
      <c r="I40" s="6">
        <v>6243000</v>
      </c>
      <c r="J40" s="6">
        <v>6243000</v>
      </c>
      <c r="K40" s="13"/>
      <c r="L40" s="16"/>
    </row>
    <row r="41" spans="2:12" ht="27.75" customHeight="1">
      <c r="B41" s="97"/>
      <c r="C41" s="108"/>
      <c r="D41" s="148"/>
      <c r="E41" s="149"/>
      <c r="F41" s="58">
        <v>22071000</v>
      </c>
      <c r="G41" s="6">
        <v>11035500</v>
      </c>
      <c r="H41" s="22"/>
      <c r="I41" s="6">
        <v>5517750</v>
      </c>
      <c r="J41" s="6">
        <v>5517750</v>
      </c>
      <c r="K41" s="13"/>
      <c r="L41" s="16"/>
    </row>
    <row r="42" spans="2:12" ht="27.75" customHeight="1">
      <c r="B42" s="97"/>
      <c r="C42" s="108"/>
      <c r="D42" s="148"/>
      <c r="E42" s="149"/>
      <c r="F42" s="58">
        <v>21189000</v>
      </c>
      <c r="G42" s="6">
        <v>10594500</v>
      </c>
      <c r="H42" s="22"/>
      <c r="I42" s="6">
        <v>5297250</v>
      </c>
      <c r="J42" s="6">
        <v>5297250</v>
      </c>
      <c r="K42" s="13"/>
      <c r="L42" s="16"/>
    </row>
    <row r="43" spans="2:12" ht="27.75" customHeight="1">
      <c r="B43" s="97"/>
      <c r="C43" s="108"/>
      <c r="D43" s="148"/>
      <c r="E43" s="149"/>
      <c r="F43" s="58">
        <v>21228000</v>
      </c>
      <c r="G43" s="6">
        <v>10614000</v>
      </c>
      <c r="H43" s="22"/>
      <c r="I43" s="6">
        <v>5307000</v>
      </c>
      <c r="J43" s="6">
        <v>5307000</v>
      </c>
      <c r="K43" s="13"/>
      <c r="L43" s="16"/>
    </row>
    <row r="44" spans="2:12" ht="25.5" customHeight="1">
      <c r="B44" s="97"/>
      <c r="C44" s="108"/>
      <c r="D44" s="148"/>
      <c r="E44" s="149"/>
      <c r="F44" s="58">
        <v>15740000</v>
      </c>
      <c r="G44" s="6">
        <v>7870000</v>
      </c>
      <c r="H44" s="22"/>
      <c r="I44" s="22">
        <v>3935000</v>
      </c>
      <c r="J44" s="6">
        <v>3935000</v>
      </c>
      <c r="K44" s="13"/>
      <c r="L44" s="16"/>
    </row>
    <row r="45" spans="2:12" ht="20.25" customHeight="1">
      <c r="B45" s="97"/>
      <c r="C45" s="108"/>
      <c r="D45" s="148"/>
      <c r="E45" s="149"/>
      <c r="F45" s="58">
        <v>3060000</v>
      </c>
      <c r="G45" s="6">
        <v>1530000</v>
      </c>
      <c r="H45" s="22"/>
      <c r="I45" s="6">
        <v>765000</v>
      </c>
      <c r="J45" s="6">
        <v>765000</v>
      </c>
      <c r="K45" s="13"/>
      <c r="L45" s="16"/>
    </row>
    <row r="46" spans="2:12" ht="37.5" customHeight="1" hidden="1">
      <c r="B46" s="97"/>
      <c r="C46" s="108"/>
      <c r="D46" s="25"/>
      <c r="E46" s="26"/>
      <c r="F46" s="59"/>
      <c r="G46" s="20"/>
      <c r="H46" s="23"/>
      <c r="I46" s="20"/>
      <c r="J46" s="20"/>
      <c r="K46" s="13"/>
      <c r="L46" s="24"/>
    </row>
    <row r="47" spans="2:12" ht="23.25" customHeight="1">
      <c r="B47" s="97"/>
      <c r="C47" s="108"/>
      <c r="D47" s="102" t="s">
        <v>7</v>
      </c>
      <c r="E47" s="103"/>
      <c r="F47" s="58">
        <v>3500000</v>
      </c>
      <c r="G47" s="15">
        <v>1750000</v>
      </c>
      <c r="H47" s="22"/>
      <c r="I47" s="6">
        <v>875000</v>
      </c>
      <c r="J47" s="6">
        <v>875000</v>
      </c>
      <c r="K47" s="13"/>
      <c r="L47" s="16"/>
    </row>
    <row r="48" spans="2:12" ht="35.25" customHeight="1">
      <c r="B48" s="97"/>
      <c r="C48" s="108"/>
      <c r="D48" s="102" t="s">
        <v>44</v>
      </c>
      <c r="E48" s="103"/>
      <c r="F48" s="58">
        <v>19182717</v>
      </c>
      <c r="G48" s="6">
        <v>9591358</v>
      </c>
      <c r="H48" s="22"/>
      <c r="I48" s="6">
        <v>4795680</v>
      </c>
      <c r="J48" s="6">
        <v>4795679</v>
      </c>
      <c r="K48" s="13"/>
      <c r="L48" s="16"/>
    </row>
    <row r="49" spans="2:12" ht="42" customHeight="1">
      <c r="B49" s="97"/>
      <c r="C49" s="109"/>
      <c r="D49" s="96" t="s">
        <v>43</v>
      </c>
      <c r="E49" s="102"/>
      <c r="F49" s="58">
        <v>18986840</v>
      </c>
      <c r="G49" s="6">
        <v>9493420</v>
      </c>
      <c r="H49" s="22"/>
      <c r="I49" s="6">
        <v>4746710</v>
      </c>
      <c r="J49" s="6">
        <v>4746710</v>
      </c>
      <c r="K49" s="13"/>
      <c r="L49" s="16"/>
    </row>
    <row r="50" spans="2:12" ht="23.25" customHeight="1">
      <c r="B50" s="97"/>
      <c r="C50" s="97" t="s">
        <v>98</v>
      </c>
      <c r="D50" s="98" t="s">
        <v>1</v>
      </c>
      <c r="E50" s="99"/>
      <c r="F50" s="52">
        <f>SUM(F51:F52)</f>
        <v>9097180</v>
      </c>
      <c r="G50" s="52">
        <f>SUM(G51:G52)</f>
        <v>4548590</v>
      </c>
      <c r="H50" s="52">
        <f>SUM(H51:H52)</f>
        <v>0</v>
      </c>
      <c r="I50" s="52">
        <f>SUM(I51:I52)</f>
        <v>2274295</v>
      </c>
      <c r="J50" s="52">
        <f>SUM(J51:J52)</f>
        <v>2274295</v>
      </c>
      <c r="K50" s="13"/>
      <c r="L50" s="14" t="s">
        <v>57</v>
      </c>
    </row>
    <row r="51" spans="2:12" ht="38.25" customHeight="1">
      <c r="B51" s="97"/>
      <c r="C51" s="97"/>
      <c r="D51" s="96" t="s">
        <v>42</v>
      </c>
      <c r="E51" s="102"/>
      <c r="F51" s="58">
        <v>8687180</v>
      </c>
      <c r="G51" s="6">
        <v>4343590</v>
      </c>
      <c r="H51" s="22"/>
      <c r="I51" s="6">
        <v>2171795</v>
      </c>
      <c r="J51" s="6">
        <v>2171795</v>
      </c>
      <c r="K51" s="13"/>
      <c r="L51" s="16"/>
    </row>
    <row r="52" spans="2:12" ht="35.25" customHeight="1">
      <c r="B52" s="97"/>
      <c r="C52" s="97"/>
      <c r="D52" s="96" t="s">
        <v>41</v>
      </c>
      <c r="E52" s="102"/>
      <c r="F52" s="58">
        <v>410000</v>
      </c>
      <c r="G52" s="6">
        <v>205000</v>
      </c>
      <c r="H52" s="22"/>
      <c r="I52" s="6">
        <v>102500</v>
      </c>
      <c r="J52" s="6">
        <v>102500</v>
      </c>
      <c r="K52" s="13"/>
      <c r="L52" s="16"/>
    </row>
    <row r="53" spans="2:12" ht="23.25" customHeight="1">
      <c r="B53" s="97"/>
      <c r="C53" s="97" t="s">
        <v>16</v>
      </c>
      <c r="D53" s="98" t="s">
        <v>1</v>
      </c>
      <c r="E53" s="99"/>
      <c r="F53" s="52">
        <f>SUM(F54:F59)</f>
        <v>23260783</v>
      </c>
      <c r="G53" s="13">
        <f>SUM(G54:G59)</f>
        <v>11630392</v>
      </c>
      <c r="H53" s="29"/>
      <c r="I53" s="29">
        <f>SUM(I54:I59)</f>
        <v>5815195</v>
      </c>
      <c r="J53" s="29">
        <f>SUM(J54:J59)</f>
        <v>5815196</v>
      </c>
      <c r="K53" s="13"/>
      <c r="L53" s="14" t="s">
        <v>54</v>
      </c>
    </row>
    <row r="54" spans="2:12" ht="33.75" customHeight="1">
      <c r="B54" s="97"/>
      <c r="C54" s="97"/>
      <c r="D54" s="102" t="s">
        <v>40</v>
      </c>
      <c r="E54" s="103"/>
      <c r="F54" s="58">
        <v>10675800</v>
      </c>
      <c r="G54" s="6">
        <v>5337900</v>
      </c>
      <c r="H54" s="22"/>
      <c r="I54" s="6">
        <v>2668950</v>
      </c>
      <c r="J54" s="6">
        <v>2668950</v>
      </c>
      <c r="K54" s="13"/>
      <c r="L54" s="16"/>
    </row>
    <row r="55" spans="2:12" ht="33.75" customHeight="1">
      <c r="B55" s="97"/>
      <c r="C55" s="97"/>
      <c r="D55" s="96" t="s">
        <v>39</v>
      </c>
      <c r="E55" s="102"/>
      <c r="F55" s="58">
        <v>1881640</v>
      </c>
      <c r="G55" s="6">
        <v>940820</v>
      </c>
      <c r="H55" s="22"/>
      <c r="I55" s="6">
        <v>470410</v>
      </c>
      <c r="J55" s="6">
        <v>470410</v>
      </c>
      <c r="K55" s="13"/>
      <c r="L55" s="16"/>
    </row>
    <row r="56" spans="2:12" ht="38.25" customHeight="1">
      <c r="B56" s="97"/>
      <c r="C56" s="97"/>
      <c r="D56" s="96" t="s">
        <v>38</v>
      </c>
      <c r="E56" s="102"/>
      <c r="F56" s="58">
        <v>6016310</v>
      </c>
      <c r="G56" s="6">
        <v>3008155</v>
      </c>
      <c r="H56" s="22"/>
      <c r="I56" s="6">
        <v>1504077</v>
      </c>
      <c r="J56" s="6">
        <v>1504078</v>
      </c>
      <c r="K56" s="13"/>
      <c r="L56" s="16"/>
    </row>
    <row r="57" spans="2:12" ht="33.75" customHeight="1">
      <c r="B57" s="97"/>
      <c r="C57" s="97"/>
      <c r="D57" s="96" t="s">
        <v>37</v>
      </c>
      <c r="E57" s="102"/>
      <c r="F57" s="58">
        <v>1983110</v>
      </c>
      <c r="G57" s="6">
        <v>991555</v>
      </c>
      <c r="H57" s="22"/>
      <c r="I57" s="6">
        <v>495777</v>
      </c>
      <c r="J57" s="6">
        <v>495778</v>
      </c>
      <c r="K57" s="13"/>
      <c r="L57" s="16"/>
    </row>
    <row r="58" spans="2:12" ht="33.75" customHeight="1">
      <c r="B58" s="97"/>
      <c r="C58" s="97"/>
      <c r="D58" s="96" t="s">
        <v>36</v>
      </c>
      <c r="E58" s="102"/>
      <c r="F58" s="58">
        <v>879340</v>
      </c>
      <c r="G58" s="6">
        <v>439670</v>
      </c>
      <c r="H58" s="22"/>
      <c r="I58" s="6">
        <v>219835</v>
      </c>
      <c r="J58" s="6">
        <v>219835</v>
      </c>
      <c r="K58" s="13"/>
      <c r="L58" s="16"/>
    </row>
    <row r="59" spans="2:12" ht="33.75" customHeight="1">
      <c r="B59" s="97"/>
      <c r="C59" s="97"/>
      <c r="D59" s="102" t="s">
        <v>35</v>
      </c>
      <c r="E59" s="103"/>
      <c r="F59" s="58">
        <v>1824583</v>
      </c>
      <c r="G59" s="6">
        <v>912292</v>
      </c>
      <c r="H59" s="22"/>
      <c r="I59" s="6">
        <v>456146</v>
      </c>
      <c r="J59" s="6">
        <v>456145</v>
      </c>
      <c r="K59" s="13"/>
      <c r="L59" s="16"/>
    </row>
    <row r="60" spans="2:12" ht="27" customHeight="1">
      <c r="B60" s="97" t="s">
        <v>18</v>
      </c>
      <c r="C60" s="97" t="s">
        <v>17</v>
      </c>
      <c r="D60" s="98" t="s">
        <v>1</v>
      </c>
      <c r="E60" s="99"/>
      <c r="F60" s="13">
        <f aca="true" t="shared" si="3" ref="F60:K60">F61+F62+F63</f>
        <v>34639190</v>
      </c>
      <c r="G60" s="13">
        <f t="shared" si="3"/>
        <v>12319595</v>
      </c>
      <c r="H60" s="13">
        <f t="shared" si="3"/>
        <v>0</v>
      </c>
      <c r="I60" s="13">
        <f t="shared" si="3"/>
        <v>6159798</v>
      </c>
      <c r="J60" s="13">
        <f t="shared" si="3"/>
        <v>6159797</v>
      </c>
      <c r="K60" s="9">
        <f t="shared" si="3"/>
        <v>10000000</v>
      </c>
      <c r="L60" s="9"/>
    </row>
    <row r="61" spans="2:12" ht="24.75" customHeight="1">
      <c r="B61" s="97"/>
      <c r="C61" s="97"/>
      <c r="D61" s="96" t="s">
        <v>17</v>
      </c>
      <c r="E61" s="102"/>
      <c r="F61" s="15"/>
      <c r="G61" s="6"/>
      <c r="H61" s="22"/>
      <c r="I61" s="6"/>
      <c r="J61" s="6"/>
      <c r="K61" s="6"/>
      <c r="L61" s="6"/>
    </row>
    <row r="62" spans="1:12" ht="31.5" customHeight="1">
      <c r="A62" s="37"/>
      <c r="B62" s="97"/>
      <c r="C62" s="97"/>
      <c r="D62" s="96" t="s">
        <v>34</v>
      </c>
      <c r="E62" s="102"/>
      <c r="F62" s="44">
        <v>34639190</v>
      </c>
      <c r="G62" s="6">
        <v>12319595</v>
      </c>
      <c r="H62" s="22"/>
      <c r="I62" s="6">
        <v>6159798</v>
      </c>
      <c r="J62" s="6">
        <v>6159797</v>
      </c>
      <c r="K62" s="6">
        <v>10000000</v>
      </c>
      <c r="L62" s="6"/>
    </row>
    <row r="63" spans="1:12" ht="31.5" customHeight="1">
      <c r="A63" s="37"/>
      <c r="B63" s="97"/>
      <c r="C63" s="97"/>
      <c r="D63" s="96" t="s">
        <v>33</v>
      </c>
      <c r="E63" s="102"/>
      <c r="F63" s="58"/>
      <c r="G63" s="6"/>
      <c r="H63" s="22"/>
      <c r="I63" s="6"/>
      <c r="J63" s="6"/>
      <c r="K63" s="13"/>
      <c r="L63" s="16"/>
    </row>
    <row r="64" spans="1:12" ht="20.25" customHeight="1">
      <c r="A64" s="110"/>
      <c r="B64" s="113" t="s">
        <v>58</v>
      </c>
      <c r="C64" s="107" t="s">
        <v>46</v>
      </c>
      <c r="D64" s="98" t="s">
        <v>1</v>
      </c>
      <c r="E64" s="99"/>
      <c r="F64" s="52">
        <f>SUM(F65:F66)</f>
        <v>27096290</v>
      </c>
      <c r="G64" s="9">
        <f>SUM(G65:G66)</f>
        <v>13548145</v>
      </c>
      <c r="H64" s="9">
        <f>SUM(H65:H66)</f>
        <v>0</v>
      </c>
      <c r="I64" s="9">
        <f>SUM(I65:I66)</f>
        <v>6774072</v>
      </c>
      <c r="J64" s="9">
        <f>SUM(J65:J66)</f>
        <v>6774073</v>
      </c>
      <c r="K64" s="13"/>
      <c r="L64" s="14"/>
    </row>
    <row r="65" spans="1:12" ht="54" customHeight="1">
      <c r="A65" s="110"/>
      <c r="B65" s="114"/>
      <c r="C65" s="108"/>
      <c r="D65" s="96" t="s">
        <v>32</v>
      </c>
      <c r="E65" s="102"/>
      <c r="F65" s="58">
        <v>22190800</v>
      </c>
      <c r="G65" s="6">
        <v>11095400</v>
      </c>
      <c r="H65" s="22"/>
      <c r="I65" s="6">
        <v>5547700</v>
      </c>
      <c r="J65" s="6">
        <v>5547700</v>
      </c>
      <c r="K65" s="13"/>
      <c r="L65" s="16"/>
    </row>
    <row r="66" spans="1:12" ht="46.5" customHeight="1">
      <c r="A66" s="110"/>
      <c r="B66" s="115"/>
      <c r="C66" s="108"/>
      <c r="D66" s="96" t="s">
        <v>19</v>
      </c>
      <c r="E66" s="102"/>
      <c r="F66" s="58">
        <v>4905490</v>
      </c>
      <c r="G66" s="6">
        <v>2452745</v>
      </c>
      <c r="H66" s="22"/>
      <c r="I66" s="6">
        <v>1226372</v>
      </c>
      <c r="J66" s="6">
        <v>1226373</v>
      </c>
      <c r="K66" s="13"/>
      <c r="L66" s="16"/>
    </row>
    <row r="67" spans="2:12" ht="24.75" customHeight="1">
      <c r="B67" s="77" t="s">
        <v>79</v>
      </c>
      <c r="C67" s="78"/>
      <c r="D67" s="78"/>
      <c r="E67" s="79"/>
      <c r="F67" s="52">
        <f>F68+F73+F76</f>
        <v>42100000</v>
      </c>
      <c r="G67" s="52" t="s">
        <v>56</v>
      </c>
      <c r="H67" s="52">
        <f>H68+H73+H76</f>
        <v>42100000</v>
      </c>
      <c r="I67" s="9"/>
      <c r="J67" s="9"/>
      <c r="K67" s="36"/>
      <c r="L67" s="14"/>
    </row>
    <row r="68" spans="2:12" ht="24.75" customHeight="1">
      <c r="B68" s="38" t="s">
        <v>6</v>
      </c>
      <c r="C68" s="107" t="s">
        <v>0</v>
      </c>
      <c r="D68" s="98" t="s">
        <v>59</v>
      </c>
      <c r="E68" s="99"/>
      <c r="F68" s="52">
        <f>SUM(F69:F72)</f>
        <v>26307151</v>
      </c>
      <c r="G68" s="52" t="s">
        <v>56</v>
      </c>
      <c r="H68" s="52">
        <f>SUM(H69:H72)</f>
        <v>26307151</v>
      </c>
      <c r="I68" s="17"/>
      <c r="J68" s="17"/>
      <c r="K68" s="48"/>
      <c r="L68" s="18"/>
    </row>
    <row r="69" spans="2:12" ht="36" customHeight="1">
      <c r="B69" s="39"/>
      <c r="C69" s="108"/>
      <c r="D69" s="146" t="s">
        <v>20</v>
      </c>
      <c r="E69" s="147"/>
      <c r="F69" s="44">
        <v>21882000</v>
      </c>
      <c r="G69" s="53"/>
      <c r="H69" s="44">
        <v>21882000</v>
      </c>
      <c r="I69" s="41" t="s">
        <v>53</v>
      </c>
      <c r="J69" s="41"/>
      <c r="K69" s="41"/>
      <c r="L69" s="42"/>
    </row>
    <row r="70" spans="2:12" ht="39.75" customHeight="1">
      <c r="B70" s="39"/>
      <c r="C70" s="108"/>
      <c r="D70" s="96" t="s">
        <v>7</v>
      </c>
      <c r="E70" s="96"/>
      <c r="F70" s="54">
        <v>500000</v>
      </c>
      <c r="G70" s="55"/>
      <c r="H70" s="54">
        <v>500000</v>
      </c>
      <c r="I70" s="43"/>
      <c r="J70" s="43"/>
      <c r="K70" s="43"/>
      <c r="L70" s="45"/>
    </row>
    <row r="71" spans="2:12" ht="41.25" customHeight="1">
      <c r="B71" s="39"/>
      <c r="C71" s="108"/>
      <c r="D71" s="111" t="s">
        <v>44</v>
      </c>
      <c r="E71" s="112"/>
      <c r="F71" s="44">
        <v>1871211</v>
      </c>
      <c r="G71" s="53"/>
      <c r="H71" s="44">
        <v>1871211</v>
      </c>
      <c r="I71" s="41"/>
      <c r="J71" s="41"/>
      <c r="K71" s="41"/>
      <c r="L71" s="42"/>
    </row>
    <row r="72" spans="2:12" ht="39" customHeight="1">
      <c r="B72" s="39"/>
      <c r="C72" s="109"/>
      <c r="D72" s="96" t="s">
        <v>43</v>
      </c>
      <c r="E72" s="102"/>
      <c r="F72" s="44">
        <v>2053940</v>
      </c>
      <c r="G72" s="53"/>
      <c r="H72" s="44">
        <v>2053940</v>
      </c>
      <c r="I72" s="41"/>
      <c r="J72" s="41"/>
      <c r="K72" s="41"/>
      <c r="L72" s="42"/>
    </row>
    <row r="73" spans="2:12" ht="29.25" customHeight="1">
      <c r="B73" s="39"/>
      <c r="C73" s="107" t="s">
        <v>16</v>
      </c>
      <c r="D73" s="98" t="s">
        <v>1</v>
      </c>
      <c r="E73" s="99"/>
      <c r="F73" s="52">
        <f>SUM(F74:F75)</f>
        <v>4180910</v>
      </c>
      <c r="G73" s="52"/>
      <c r="H73" s="52">
        <f>SUM(H74:H75)</f>
        <v>4180910</v>
      </c>
      <c r="I73" s="29"/>
      <c r="J73" s="29"/>
      <c r="K73" s="9"/>
      <c r="L73" s="14"/>
    </row>
    <row r="74" spans="2:12" ht="29.25" customHeight="1">
      <c r="B74" s="39"/>
      <c r="C74" s="108"/>
      <c r="D74" s="102" t="s">
        <v>40</v>
      </c>
      <c r="E74" s="103"/>
      <c r="F74" s="44">
        <v>1716600</v>
      </c>
      <c r="G74" s="53"/>
      <c r="H74" s="44">
        <v>1716600</v>
      </c>
      <c r="I74" s="41"/>
      <c r="J74" s="41"/>
      <c r="K74" s="41"/>
      <c r="L74" s="42"/>
    </row>
    <row r="75" spans="2:12" ht="35.25" customHeight="1">
      <c r="B75" s="40"/>
      <c r="C75" s="109"/>
      <c r="D75" s="102" t="s">
        <v>35</v>
      </c>
      <c r="E75" s="103"/>
      <c r="F75" s="44">
        <v>2464310</v>
      </c>
      <c r="G75" s="53"/>
      <c r="H75" s="44">
        <v>2464310</v>
      </c>
      <c r="I75" s="41"/>
      <c r="J75" s="41"/>
      <c r="K75" s="41"/>
      <c r="L75" s="42"/>
    </row>
    <row r="76" spans="2:12" ht="29.25" customHeight="1">
      <c r="B76" s="96" t="s">
        <v>55</v>
      </c>
      <c r="C76" s="97" t="s">
        <v>51</v>
      </c>
      <c r="D76" s="98" t="s">
        <v>1</v>
      </c>
      <c r="E76" s="99"/>
      <c r="F76" s="52">
        <f>SUM(F77:F77)</f>
        <v>11611939</v>
      </c>
      <c r="G76" s="56"/>
      <c r="H76" s="57">
        <f>SUM(H77:H77)</f>
        <v>11611939</v>
      </c>
      <c r="I76" s="9"/>
      <c r="J76" s="9"/>
      <c r="K76" s="9"/>
      <c r="L76" s="14"/>
    </row>
    <row r="77" spans="2:12" s="46" customFormat="1" ht="29.25" customHeight="1">
      <c r="B77" s="96"/>
      <c r="C77" s="97"/>
      <c r="D77" s="100" t="s">
        <v>52</v>
      </c>
      <c r="E77" s="101"/>
      <c r="F77" s="44">
        <v>11611939</v>
      </c>
      <c r="G77" s="53"/>
      <c r="H77" s="53">
        <v>11611939</v>
      </c>
      <c r="I77" s="41"/>
      <c r="J77" s="41"/>
      <c r="K77" s="41"/>
      <c r="L77" s="42"/>
    </row>
    <row r="78" ht="27"/>
  </sheetData>
  <sheetProtection insertRows="0"/>
  <mergeCells count="83">
    <mergeCell ref="D69:E69"/>
    <mergeCell ref="D48:E48"/>
    <mergeCell ref="D54:E54"/>
    <mergeCell ref="D59:E59"/>
    <mergeCell ref="F30:L30"/>
    <mergeCell ref="B33:E33"/>
    <mergeCell ref="B34:E34"/>
    <mergeCell ref="D35:E35"/>
    <mergeCell ref="D36:E36"/>
    <mergeCell ref="D47:E47"/>
    <mergeCell ref="D49:E49"/>
    <mergeCell ref="B2:O2"/>
    <mergeCell ref="B12:C13"/>
    <mergeCell ref="D12:G12"/>
    <mergeCell ref="H12:K12"/>
    <mergeCell ref="L12:O12"/>
    <mergeCell ref="I24:L24"/>
    <mergeCell ref="B26:C26"/>
    <mergeCell ref="C35:C49"/>
    <mergeCell ref="B14:C14"/>
    <mergeCell ref="B5:C5"/>
    <mergeCell ref="D5:F5"/>
    <mergeCell ref="G5:H5"/>
    <mergeCell ref="I5:J5"/>
    <mergeCell ref="B15:B18"/>
    <mergeCell ref="I8:J8"/>
    <mergeCell ref="G9:H9"/>
    <mergeCell ref="I9:J9"/>
    <mergeCell ref="G10:H10"/>
    <mergeCell ref="B19:B22"/>
    <mergeCell ref="B30:E30"/>
    <mergeCell ref="B24:C25"/>
    <mergeCell ref="D24:D25"/>
    <mergeCell ref="E24:H24"/>
    <mergeCell ref="B31:B32"/>
    <mergeCell ref="C31:C32"/>
    <mergeCell ref="D31:E32"/>
    <mergeCell ref="D37:E45"/>
    <mergeCell ref="D64:E64"/>
    <mergeCell ref="D60:E60"/>
    <mergeCell ref="D53:E53"/>
    <mergeCell ref="D50:E50"/>
    <mergeCell ref="D57:E57"/>
    <mergeCell ref="B35:B59"/>
    <mergeCell ref="D76:E76"/>
    <mergeCell ref="D73:E73"/>
    <mergeCell ref="D68:E68"/>
    <mergeCell ref="B67:E67"/>
    <mergeCell ref="C50:C52"/>
    <mergeCell ref="D51:E51"/>
    <mergeCell ref="D52:E52"/>
    <mergeCell ref="D58:E58"/>
    <mergeCell ref="C53:C59"/>
    <mergeCell ref="D55:E55"/>
    <mergeCell ref="D56:E56"/>
    <mergeCell ref="D74:E74"/>
    <mergeCell ref="B64:B66"/>
    <mergeCell ref="D61:E61"/>
    <mergeCell ref="D62:E62"/>
    <mergeCell ref="D63:E63"/>
    <mergeCell ref="C60:C63"/>
    <mergeCell ref="A64:A66"/>
    <mergeCell ref="C64:C66"/>
    <mergeCell ref="D65:E65"/>
    <mergeCell ref="D66:E66"/>
    <mergeCell ref="D72:E72"/>
    <mergeCell ref="B60:B63"/>
    <mergeCell ref="D71:E71"/>
    <mergeCell ref="D70:E70"/>
    <mergeCell ref="C68:C72"/>
    <mergeCell ref="B76:B77"/>
    <mergeCell ref="C76:C77"/>
    <mergeCell ref="D77:E77"/>
    <mergeCell ref="D75:E75"/>
    <mergeCell ref="C73:C75"/>
    <mergeCell ref="I10:J10"/>
    <mergeCell ref="B6:C6"/>
    <mergeCell ref="D6:J6"/>
    <mergeCell ref="B7:C10"/>
    <mergeCell ref="D7:F10"/>
    <mergeCell ref="G7:H7"/>
    <mergeCell ref="I7:J7"/>
    <mergeCell ref="G8:H8"/>
  </mergeCells>
  <printOptions/>
  <pageMargins left="0.7086614173228347" right="0.7086614173228347" top="0.7480314960629921" bottom="0.7480314960629921" header="0.31496062992125984" footer="0.31496062992125984"/>
  <pageSetup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2019-01-23T04:35:20Z</cp:lastPrinted>
  <dcterms:created xsi:type="dcterms:W3CDTF">2018-01-02T06:02:17Z</dcterms:created>
  <dcterms:modified xsi:type="dcterms:W3CDTF">2019-04-19T06:50:46Z</dcterms:modified>
  <cp:category/>
  <cp:version/>
  <cp:contentType/>
  <cp:contentStatus/>
</cp:coreProperties>
</file>