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90" tabRatio="843" activeTab="0"/>
  </bookViews>
  <sheets>
    <sheet name="1.총괄표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<sst xmlns="http://schemas.openxmlformats.org/spreadsheetml/2006/main" count="106" uniqueCount="97">
  <si>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세 입</t>
  </si>
  <si>
    <t xml:space="preserve">세 출 </t>
  </si>
  <si>
    <t>관</t>
  </si>
  <si>
    <t xml:space="preserve">목 </t>
  </si>
  <si>
    <t>퇴직금 및 퇴직적립금</t>
  </si>
  <si>
    <t>사회보험부담금</t>
  </si>
  <si>
    <t xml:space="preserve">기타후생경비 </t>
  </si>
  <si>
    <t>(단위: 원)</t>
  </si>
  <si>
    <t>관</t>
  </si>
  <si>
    <t>항</t>
  </si>
  <si>
    <t>증 / 감
(B-A)</t>
  </si>
  <si>
    <t>항</t>
  </si>
  <si>
    <t>총 계</t>
  </si>
  <si>
    <t>총 계</t>
  </si>
  <si>
    <t xml:space="preserve">사업수입 </t>
  </si>
  <si>
    <t>사무비</t>
  </si>
  <si>
    <t>사업수입</t>
  </si>
  <si>
    <t>인건비</t>
  </si>
  <si>
    <t>급여</t>
  </si>
  <si>
    <t>제수당</t>
  </si>
  <si>
    <t xml:space="preserve">보조금수입 </t>
  </si>
  <si>
    <t xml:space="preserve">보조금 </t>
  </si>
  <si>
    <t xml:space="preserve">시군구보조금 </t>
  </si>
  <si>
    <t xml:space="preserve">후원금수입 </t>
  </si>
  <si>
    <t>업무추진비</t>
  </si>
  <si>
    <t>후원금수입</t>
  </si>
  <si>
    <t>기관운영비</t>
  </si>
  <si>
    <t xml:space="preserve">지정후원금 </t>
  </si>
  <si>
    <t xml:space="preserve">비지정후원금 </t>
  </si>
  <si>
    <t>회의비</t>
  </si>
  <si>
    <t xml:space="preserve">전입금 </t>
  </si>
  <si>
    <t>운영비</t>
  </si>
  <si>
    <t>여비</t>
  </si>
  <si>
    <t xml:space="preserve">법인전입금 </t>
  </si>
  <si>
    <t xml:space="preserve">수용비 및 수수료 </t>
  </si>
  <si>
    <t xml:space="preserve">공공요금 </t>
  </si>
  <si>
    <t xml:space="preserve">이월금 </t>
  </si>
  <si>
    <t xml:space="preserve">제세공과금 </t>
  </si>
  <si>
    <t>차량비</t>
  </si>
  <si>
    <t>기타운영비</t>
  </si>
  <si>
    <t xml:space="preserve">전년도이월금(후원금) </t>
  </si>
  <si>
    <t>재산조성비</t>
  </si>
  <si>
    <t>전년도이월금(사업비)</t>
  </si>
  <si>
    <t>시설비</t>
  </si>
  <si>
    <t>전년도이월금(사업수입)</t>
  </si>
  <si>
    <t xml:space="preserve">전년도이월금(잡수입) </t>
  </si>
  <si>
    <t>자산취득비</t>
  </si>
  <si>
    <t>전년도이월금(보조금이자)</t>
  </si>
  <si>
    <t>시설장비유지비</t>
  </si>
  <si>
    <t xml:space="preserve">잡수입 </t>
  </si>
  <si>
    <t xml:space="preserve">사업비 </t>
  </si>
  <si>
    <t>기타예금이자수입</t>
  </si>
  <si>
    <t>기타잡수입</t>
  </si>
  <si>
    <t xml:space="preserve">예비비 및 기타 </t>
  </si>
  <si>
    <t>예비비 및 기타</t>
  </si>
  <si>
    <t>예비비</t>
  </si>
  <si>
    <t xml:space="preserve">반환금 </t>
  </si>
  <si>
    <t>전년도이월금(전입금)</t>
  </si>
  <si>
    <t>국고보조금</t>
  </si>
  <si>
    <t>시도보조금</t>
  </si>
  <si>
    <t>사업수입</t>
  </si>
  <si>
    <t>교육비사업수입</t>
  </si>
  <si>
    <t>센터사업비</t>
  </si>
  <si>
    <t>특화프로그램사업비</t>
  </si>
  <si>
    <t>특성화인건비사업비</t>
  </si>
  <si>
    <t>특성화운영비사업비</t>
  </si>
  <si>
    <t>특성화사업비</t>
  </si>
  <si>
    <t>일반사업비</t>
  </si>
  <si>
    <t>가족역량강화지원사업비</t>
  </si>
  <si>
    <t>복지차량지원사업비</t>
  </si>
  <si>
    <t>다문화가족공부방사업비</t>
  </si>
  <si>
    <t>공동육아나눔터사업비</t>
  </si>
  <si>
    <t>친정방문및초청사업비</t>
  </si>
  <si>
    <t>가족기능강화사업비</t>
  </si>
  <si>
    <t>국적취득비용사업비</t>
  </si>
  <si>
    <t>운전면허취득사업비</t>
  </si>
  <si>
    <t>결혼이주여성다이음사업비</t>
  </si>
  <si>
    <t>새싹길장난감도서관사업비</t>
  </si>
  <si>
    <t>찾아가는장난감도서관사업비</t>
  </si>
  <si>
    <t>아이돌봄지원사업비</t>
  </si>
  <si>
    <t>아이돌봄부모부담금경감사업비</t>
  </si>
  <si>
    <t>영아종일제등전담아이돌보미지원</t>
  </si>
  <si>
    <t>이중언어강사일자리창출사업비</t>
  </si>
  <si>
    <t>가족상담지원사업비</t>
  </si>
  <si>
    <t>국제라이온스사업비</t>
  </si>
  <si>
    <t>KT&amp;G사회공헌사업비</t>
  </si>
  <si>
    <t>다문화가족교류소통공간사업비</t>
  </si>
  <si>
    <t>잡지출</t>
  </si>
  <si>
    <t>인식개선지원사업비</t>
  </si>
  <si>
    <t>롯데복지재단지원 사업비</t>
  </si>
  <si>
    <t>결혼이주여성 자립역량강화 인건비사업비</t>
  </si>
  <si>
    <t>결혼이주여성 자립역량강화 사업비</t>
  </si>
  <si>
    <t>결혼이주여성 자녀 진로지원 사업비</t>
  </si>
  <si>
    <t>2021년 
3차추경 (A)</t>
  </si>
  <si>
    <t>2021년 
3차추경 (A)</t>
  </si>
  <si>
    <t>2021년 
4차추경 (B)</t>
  </si>
  <si>
    <t>2021년 김천시건강가정다문화가족지원센터 4차 추경 총괄표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</si>
</sst>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\'&quot;원&quot;\'"/>
    <numFmt numFmtId="178" formatCode="#,##0&quot;원&quot;"/>
    <numFmt numFmtId="179" formatCode="#,##0&quot;월&quot;"/>
    <numFmt numFmtId="180" formatCode="mm&quot;월&quot;\ dd&quot;일&quot;"/>
    <numFmt numFmtId="181" formatCode="#,##0_ "/>
    <numFmt numFmtId="182" formatCode="0_);[Red]\(0\)"/>
    <numFmt numFmtId="183" formatCode="0&quot;회&quot;"/>
    <numFmt numFmtId="184" formatCode="0&quot;월&quot;"/>
    <numFmt numFmtId="185" formatCode="0&quot;명&quot;"/>
    <numFmt numFmtId="186" formatCode="#,##0&quot;명&quot;"/>
    <numFmt numFmtId="187" formatCode="#,##0;[Red]#,##0"/>
    <numFmt numFmtId="188" formatCode="_-* #,##0_-;\-* #,##0_-;_-* &quot;-&quot;??_-;_-@_-"/>
    <numFmt numFmtId="189" formatCode="#,##0&quot;회&quot;"/>
    <numFmt numFmtId="190" formatCode="0.0%"/>
    <numFmt numFmtId="191" formatCode="_-* #,##0.0_-;\-* #,##0.0_-;_-* &quot;-&quot;_-;_-@_-"/>
    <numFmt numFmtId="192" formatCode="_-* #,##0.00_-;\-* #,##0.00_-;_-* &quot;-&quot;_-;_-@_-"/>
    <numFmt numFmtId="193" formatCode="0&quot;식&quot;"/>
    <numFmt numFmtId="194" formatCode="0&quot;원&quot;"/>
    <numFmt numFmtId="195" formatCode="[$-412]yyyy&quot;년&quot;\ m&quot;월&quot;\ d&quot;일&quot;\ dddd"/>
    <numFmt numFmtId="196" formatCode="[$-412]AM/PM\ h:mm:ss"/>
    <numFmt numFmtId="197" formatCode="#,##0&quot;시&quot;&quot;간&quot;"/>
    <numFmt numFmtId="198" formatCode="#,##0.0&quot;시&quot;&quot;간&quot;"/>
    <numFmt numFmtId="199" formatCode="#,##0&quot;년&quot;"/>
    <numFmt numFmtId="200" formatCode="0&quot;대&quot;"/>
    <numFmt numFmtId="201" formatCode="0_ "/>
    <numFmt numFmtId="202" formatCode="_-* #,##0.000_-;\-* #,##0.000_-;_-* &quot;-&quot;???_-;_-@_-"/>
    <numFmt numFmtId="203" formatCode="0.000%"/>
    <numFmt numFmtId="204" formatCode="#,##0&quot;대&quot;"/>
    <numFmt numFmtId="205" formatCode="#,##0&quot;가정&quot;"/>
    <numFmt numFmtId="206" formatCode="#,##0&quot;시간&quot;"/>
    <numFmt numFmtId="207" formatCode="#,##0&quot;가구&quot;"/>
    <numFmt numFmtId="208" formatCode="#,##0&quot;건&quot;"/>
    <numFmt numFmtId="209" formatCode="#,##0&quot;주]&quot;"/>
    <numFmt numFmtId="210" formatCode="#,##0&quot;일&quot;"/>
    <numFmt numFmtId="211" formatCode="#,##0&quot;개월&quot;"/>
    <numFmt numFmtId="212" formatCode="#,##0&quot;주&quot;"/>
    <numFmt numFmtId="213" formatCode="#,##0&quot;그룹&quot;"/>
    <numFmt numFmtId="214" formatCode="#,##0&quot;회기&quot;"/>
    <numFmt numFmtId="215" formatCode="#,##0&quot;개&quot;"/>
    <numFmt numFmtId="216" formatCode="\-"/>
    <numFmt numFmtId="217" formatCode="#,##0&quot;매&quot;"/>
    <numFmt numFmtId="218" formatCode="#,##0&quot;세트&quot;"/>
    <numFmt numFmtId="219" formatCode="#,##0&quot;권&quot;"/>
  </numFmts>
  <fonts count="83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sz val="8"/>
      <name val="맑은 고딕"/>
      <family val="3"/>
    </font>
    <font>
      <sz val="10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2"/>
      <color indexed="8"/>
      <name val="돋움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4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4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name val="맑은 고딕"/>
      <family val="3"/>
    </font>
    <font>
      <sz val="13"/>
      <color indexed="8"/>
      <name val="맑은 고딕"/>
      <family val="3"/>
    </font>
    <font>
      <sz val="10"/>
      <name val="맑은 고딕"/>
      <family val="3"/>
    </font>
    <font>
      <b/>
      <sz val="10"/>
      <color indexed="8"/>
      <name val="맑은 고딕"/>
      <family val="3"/>
    </font>
    <font>
      <b/>
      <sz val="2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FFFF"/>
      <name val="맑은 고딕"/>
      <family val="3"/>
    </font>
    <font>
      <sz val="11"/>
      <color rgb="FFFF0000"/>
      <name val="Calibri"/>
      <family val="3"/>
    </font>
    <font>
      <sz val="11"/>
      <color rgb="FFFF0000"/>
      <name val="맑은 고딕"/>
      <family val="3"/>
    </font>
    <font>
      <b/>
      <sz val="11"/>
      <color rgb="FFFA7D00"/>
      <name val="Calibri"/>
      <family val="3"/>
    </font>
    <font>
      <b/>
      <sz val="11"/>
      <color rgb="FFFF9900"/>
      <name val="맑은 고딕"/>
      <family val="3"/>
    </font>
    <font>
      <sz val="11"/>
      <color rgb="FF9C0006"/>
      <name val="Calibri"/>
      <family val="3"/>
    </font>
    <font>
      <sz val="11"/>
      <color rgb="FF800080"/>
      <name val="맑은 고딕"/>
      <family val="3"/>
    </font>
    <font>
      <sz val="12"/>
      <color rgb="FF000000"/>
      <name val="돋움"/>
      <family val="3"/>
    </font>
    <font>
      <sz val="11"/>
      <color rgb="FF9C6500"/>
      <name val="Calibri"/>
      <family val="3"/>
    </font>
    <font>
      <sz val="11"/>
      <color rgb="FF993300"/>
      <name val="맑은 고딕"/>
      <family val="3"/>
    </font>
    <font>
      <i/>
      <sz val="11"/>
      <color rgb="FF7F7F7F"/>
      <name val="Calibri"/>
      <family val="3"/>
    </font>
    <font>
      <i/>
      <sz val="11"/>
      <color rgb="FF808080"/>
      <name val="맑은 고딕"/>
      <family val="3"/>
    </font>
    <font>
      <b/>
      <sz val="11"/>
      <color theme="0"/>
      <name val="Calibri"/>
      <family val="3"/>
    </font>
    <font>
      <b/>
      <sz val="11"/>
      <color rgb="FFFFFFFF"/>
      <name val="맑은 고딕"/>
      <family val="3"/>
    </font>
    <font>
      <sz val="11"/>
      <color rgb="FFFA7D00"/>
      <name val="Calibri"/>
      <family val="3"/>
    </font>
    <font>
      <sz val="11"/>
      <color rgb="FFFF9900"/>
      <name val="맑은 고딕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b/>
      <sz val="11"/>
      <color rgb="FF000000"/>
      <name val="맑은 고딕"/>
      <family val="3"/>
    </font>
    <font>
      <sz val="11"/>
      <color rgb="FF3F3F76"/>
      <name val="Calibri"/>
      <family val="3"/>
    </font>
    <font>
      <sz val="11"/>
      <color rgb="FF333399"/>
      <name val="맑은 고딕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5"/>
      <color rgb="FF003366"/>
      <name val="맑은 고딕"/>
      <family val="3"/>
    </font>
    <font>
      <b/>
      <sz val="13"/>
      <color theme="3"/>
      <name val="Calibri"/>
      <family val="3"/>
    </font>
    <font>
      <b/>
      <sz val="13"/>
      <color rgb="FF003366"/>
      <name val="맑은 고딕"/>
      <family val="3"/>
    </font>
    <font>
      <b/>
      <sz val="11"/>
      <color theme="3"/>
      <name val="Calibri"/>
      <family val="3"/>
    </font>
    <font>
      <b/>
      <sz val="11"/>
      <color rgb="FF003366"/>
      <name val="맑은 고딕"/>
      <family val="3"/>
    </font>
    <font>
      <b/>
      <sz val="18"/>
      <color rgb="FF003366"/>
      <name val="맑은 고딕"/>
      <family val="3"/>
    </font>
    <font>
      <sz val="11"/>
      <color rgb="FF006100"/>
      <name val="Calibri"/>
      <family val="3"/>
    </font>
    <font>
      <sz val="11"/>
      <color rgb="FF008000"/>
      <name val="맑은 고딕"/>
      <family val="3"/>
    </font>
    <font>
      <b/>
      <sz val="11"/>
      <color rgb="FF3F3F3F"/>
      <name val="Calibri"/>
      <family val="3"/>
    </font>
    <font>
      <b/>
      <sz val="11"/>
      <color rgb="FF333333"/>
      <name val="맑은 고딕"/>
      <family val="3"/>
    </font>
    <font>
      <u val="single"/>
      <sz val="11"/>
      <color theme="10"/>
      <name val="맑은 고딕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name val="Calibri Light"/>
      <family val="3"/>
    </font>
    <font>
      <sz val="13"/>
      <color theme="1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sz val="10"/>
      <color rgb="FF000000"/>
      <name val="맑은 고딕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0066CC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>
        <color theme="1" tint="0.49998000264167786"/>
      </right>
      <top style="thin"/>
      <bottom style="thin"/>
    </border>
    <border>
      <left style="thin"/>
      <right style="thin">
        <color theme="1" tint="0.49998000264167786"/>
      </right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double"/>
    </border>
    <border>
      <left style="medium"/>
      <right/>
      <top style="thin"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13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0" fillId="3" borderId="0">
      <alignment vertical="center"/>
      <protection/>
    </xf>
    <xf numFmtId="0" fontId="38" fillId="4" borderId="0" applyNumberFormat="0" applyBorder="0" applyAlignment="0" applyProtection="0"/>
    <xf numFmtId="0" fontId="0" fillId="5" borderId="0">
      <alignment vertical="center"/>
      <protection/>
    </xf>
    <xf numFmtId="0" fontId="38" fillId="6" borderId="0" applyNumberFormat="0" applyBorder="0" applyAlignment="0" applyProtection="0"/>
    <xf numFmtId="0" fontId="0" fillId="7" borderId="0">
      <alignment vertical="center"/>
      <protection/>
    </xf>
    <xf numFmtId="0" fontId="38" fillId="8" borderId="0" applyNumberFormat="0" applyBorder="0" applyAlignment="0" applyProtection="0"/>
    <xf numFmtId="0" fontId="0" fillId="9" borderId="0">
      <alignment vertical="center"/>
      <protection/>
    </xf>
    <xf numFmtId="0" fontId="38" fillId="10" borderId="0" applyNumberFormat="0" applyBorder="0" applyAlignment="0" applyProtection="0"/>
    <xf numFmtId="0" fontId="0" fillId="11" borderId="0">
      <alignment vertical="center"/>
      <protection/>
    </xf>
    <xf numFmtId="0" fontId="38" fillId="12" borderId="0" applyNumberFormat="0" applyBorder="0" applyAlignment="0" applyProtection="0"/>
    <xf numFmtId="0" fontId="0" fillId="13" borderId="0">
      <alignment vertical="center"/>
      <protection/>
    </xf>
    <xf numFmtId="0" fontId="38" fillId="14" borderId="0" applyNumberFormat="0" applyBorder="0" applyAlignment="0" applyProtection="0"/>
    <xf numFmtId="0" fontId="0" fillId="15" borderId="0">
      <alignment vertical="center"/>
      <protection/>
    </xf>
    <xf numFmtId="0" fontId="38" fillId="16" borderId="0" applyNumberFormat="0" applyBorder="0" applyAlignment="0" applyProtection="0"/>
    <xf numFmtId="0" fontId="0" fillId="17" borderId="0">
      <alignment vertical="center"/>
      <protection/>
    </xf>
    <xf numFmtId="0" fontId="38" fillId="18" borderId="0" applyNumberFormat="0" applyBorder="0" applyAlignment="0" applyProtection="0"/>
    <xf numFmtId="0" fontId="0" fillId="19" borderId="0">
      <alignment vertical="center"/>
      <protection/>
    </xf>
    <xf numFmtId="0" fontId="38" fillId="20" borderId="0" applyNumberFormat="0" applyBorder="0" applyAlignment="0" applyProtection="0"/>
    <xf numFmtId="0" fontId="0" fillId="9" borderId="0">
      <alignment vertical="center"/>
      <protection/>
    </xf>
    <xf numFmtId="0" fontId="38" fillId="21" borderId="0" applyNumberFormat="0" applyBorder="0" applyAlignment="0" applyProtection="0"/>
    <xf numFmtId="0" fontId="0" fillId="15" borderId="0">
      <alignment vertical="center"/>
      <protection/>
    </xf>
    <xf numFmtId="0" fontId="38" fillId="22" borderId="0" applyNumberFormat="0" applyBorder="0" applyAlignment="0" applyProtection="0"/>
    <xf numFmtId="0" fontId="0" fillId="23" borderId="0">
      <alignment vertical="center"/>
      <protection/>
    </xf>
    <xf numFmtId="0" fontId="39" fillId="24" borderId="0" applyNumberFormat="0" applyBorder="0" applyAlignment="0" applyProtection="0"/>
    <xf numFmtId="0" fontId="40" fillId="25" borderId="0">
      <alignment vertical="center"/>
      <protection/>
    </xf>
    <xf numFmtId="0" fontId="39" fillId="26" borderId="0" applyNumberFormat="0" applyBorder="0" applyAlignment="0" applyProtection="0"/>
    <xf numFmtId="0" fontId="40" fillId="17" borderId="0">
      <alignment vertical="center"/>
      <protection/>
    </xf>
    <xf numFmtId="0" fontId="39" fillId="27" borderId="0" applyNumberFormat="0" applyBorder="0" applyAlignment="0" applyProtection="0"/>
    <xf numFmtId="0" fontId="40" fillId="19" borderId="0">
      <alignment vertical="center"/>
      <protection/>
    </xf>
    <xf numFmtId="0" fontId="39" fillId="28" borderId="0" applyNumberFormat="0" applyBorder="0" applyAlignment="0" applyProtection="0"/>
    <xf numFmtId="0" fontId="40" fillId="29" borderId="0">
      <alignment vertical="center"/>
      <protection/>
    </xf>
    <xf numFmtId="0" fontId="39" fillId="30" borderId="0" applyNumberFormat="0" applyBorder="0" applyAlignment="0" applyProtection="0"/>
    <xf numFmtId="0" fontId="40" fillId="31" borderId="0">
      <alignment vertical="center"/>
      <protection/>
    </xf>
    <xf numFmtId="0" fontId="39" fillId="32" borderId="0" applyNumberFormat="0" applyBorder="0" applyAlignment="0" applyProtection="0"/>
    <xf numFmtId="0" fontId="40" fillId="33" borderId="0">
      <alignment vertical="center"/>
      <protection/>
    </xf>
    <xf numFmtId="0" fontId="39" fillId="34" borderId="0" applyNumberFormat="0" applyBorder="0" applyAlignment="0" applyProtection="0"/>
    <xf numFmtId="0" fontId="40" fillId="35" borderId="0">
      <alignment vertical="center"/>
      <protection/>
    </xf>
    <xf numFmtId="0" fontId="39" fillId="36" borderId="0" applyNumberFormat="0" applyBorder="0" applyAlignment="0" applyProtection="0"/>
    <xf numFmtId="0" fontId="40" fillId="37" borderId="0">
      <alignment vertical="center"/>
      <protection/>
    </xf>
    <xf numFmtId="0" fontId="39" fillId="38" borderId="0" applyNumberFormat="0" applyBorder="0" applyAlignment="0" applyProtection="0"/>
    <xf numFmtId="0" fontId="40" fillId="39" borderId="0">
      <alignment vertical="center"/>
      <protection/>
    </xf>
    <xf numFmtId="0" fontId="39" fillId="40" borderId="0" applyNumberFormat="0" applyBorder="0" applyAlignment="0" applyProtection="0"/>
    <xf numFmtId="0" fontId="40" fillId="29" borderId="0">
      <alignment vertical="center"/>
      <protection/>
    </xf>
    <xf numFmtId="0" fontId="39" fillId="41" borderId="0" applyNumberFormat="0" applyBorder="0" applyAlignment="0" applyProtection="0"/>
    <xf numFmtId="0" fontId="40" fillId="31" borderId="0">
      <alignment vertical="center"/>
      <protection/>
    </xf>
    <xf numFmtId="0" fontId="39" fillId="42" borderId="0" applyNumberFormat="0" applyBorder="0" applyAlignment="0" applyProtection="0"/>
    <xf numFmtId="0" fontId="40" fillId="43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44" borderId="1" applyNumberFormat="0" applyAlignment="0" applyProtection="0"/>
    <xf numFmtId="0" fontId="44" fillId="45" borderId="2">
      <alignment vertical="center"/>
      <protection/>
    </xf>
    <xf numFmtId="0" fontId="45" fillId="46" borderId="0" applyNumberFormat="0" applyBorder="0" applyAlignment="0" applyProtection="0"/>
    <xf numFmtId="0" fontId="46" fillId="5" borderId="0">
      <alignment vertical="center"/>
      <protection/>
    </xf>
    <xf numFmtId="0" fontId="0" fillId="47" borderId="3" applyNumberFormat="0" applyFont="0" applyAlignment="0" applyProtection="0"/>
    <xf numFmtId="0" fontId="47" fillId="47" borderId="4">
      <alignment vertical="center"/>
      <protection/>
    </xf>
    <xf numFmtId="9" fontId="0" fillId="0" borderId="0" applyFont="0" applyFill="0" applyBorder="0" applyAlignment="0" applyProtection="0"/>
    <xf numFmtId="0" fontId="48" fillId="48" borderId="0" applyNumberFormat="0" applyBorder="0" applyAlignment="0" applyProtection="0"/>
    <xf numFmtId="0" fontId="49" fillId="49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>
      <alignment vertical="center"/>
      <protection/>
    </xf>
    <xf numFmtId="0" fontId="52" fillId="50" borderId="5" applyNumberFormat="0" applyAlignment="0" applyProtection="0"/>
    <xf numFmtId="0" fontId="53" fillId="51" borderId="6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 vertical="center"/>
      <protection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47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7" fillId="0" borderId="0">
      <alignment/>
      <protection/>
    </xf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>
      <alignment vertical="center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10">
      <alignment vertical="center"/>
      <protection/>
    </xf>
    <xf numFmtId="0" fontId="59" fillId="13" borderId="1" applyNumberFormat="0" applyAlignment="0" applyProtection="0"/>
    <xf numFmtId="0" fontId="60" fillId="13" borderId="2">
      <alignment vertical="center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12">
      <alignment vertical="center"/>
      <protection/>
    </xf>
    <xf numFmtId="0" fontId="64" fillId="0" borderId="13" applyNumberFormat="0" applyFill="0" applyAlignment="0" applyProtection="0"/>
    <xf numFmtId="0" fontId="65" fillId="0" borderId="14">
      <alignment vertical="center"/>
      <protection/>
    </xf>
    <xf numFmtId="0" fontId="66" fillId="0" borderId="15" applyNumberFormat="0" applyFill="0" applyAlignment="0" applyProtection="0"/>
    <xf numFmtId="0" fontId="67" fillId="0" borderId="16">
      <alignment vertical="center"/>
      <protection/>
    </xf>
    <xf numFmtId="0" fontId="66" fillId="0" borderId="0" applyNumberFormat="0" applyFill="0" applyBorder="0" applyAlignment="0" applyProtection="0"/>
    <xf numFmtId="0" fontId="67" fillId="0" borderId="0">
      <alignment vertical="center"/>
      <protection/>
    </xf>
    <xf numFmtId="0" fontId="68" fillId="0" borderId="0">
      <alignment vertical="center"/>
      <protection/>
    </xf>
    <xf numFmtId="0" fontId="69" fillId="52" borderId="0" applyNumberFormat="0" applyBorder="0" applyAlignment="0" applyProtection="0"/>
    <xf numFmtId="0" fontId="70" fillId="7" borderId="0">
      <alignment vertical="center"/>
      <protection/>
    </xf>
    <xf numFmtId="0" fontId="71" fillId="44" borderId="17" applyNumberFormat="0" applyAlignment="0" applyProtection="0"/>
    <xf numFmtId="0" fontId="72" fillId="45" borderId="18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</cellStyleXfs>
  <cellXfs count="138">
    <xf numFmtId="0" fontId="0" fillId="0" borderId="0" xfId="0" applyNumberFormat="1" applyAlignment="1">
      <alignment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5" fillId="0" borderId="19" xfId="0" applyFont="1" applyFill="1" applyBorder="1" applyAlignment="1">
      <alignment horizontal="center" vertical="center" shrinkToFit="1"/>
    </xf>
    <xf numFmtId="0" fontId="75" fillId="0" borderId="20" xfId="0" applyFont="1" applyFill="1" applyBorder="1" applyAlignment="1">
      <alignment horizontal="center" vertical="center" shrinkToFit="1"/>
    </xf>
    <xf numFmtId="41" fontId="76" fillId="0" borderId="21" xfId="86" applyFont="1" applyFill="1" applyBorder="1" applyAlignment="1">
      <alignment horizontal="center" vertical="center" wrapText="1" shrinkToFit="1"/>
    </xf>
    <xf numFmtId="0" fontId="75" fillId="0" borderId="22" xfId="0" applyFont="1" applyFill="1" applyBorder="1" applyAlignment="1">
      <alignment horizontal="center" vertical="center" shrinkToFit="1"/>
    </xf>
    <xf numFmtId="0" fontId="75" fillId="0" borderId="23" xfId="0" applyFont="1" applyFill="1" applyBorder="1" applyAlignment="1">
      <alignment horizontal="center" vertical="center" shrinkToFit="1"/>
    </xf>
    <xf numFmtId="41" fontId="76" fillId="0" borderId="24" xfId="86" applyFont="1" applyFill="1" applyBorder="1" applyAlignment="1">
      <alignment horizontal="center" vertical="center" wrapText="1" shrinkToFit="1"/>
    </xf>
    <xf numFmtId="41" fontId="57" fillId="0" borderId="25" xfId="86" applyFont="1" applyFill="1" applyBorder="1" applyAlignment="1">
      <alignment vertical="center" shrinkToFit="1"/>
    </xf>
    <xf numFmtId="0" fontId="75" fillId="0" borderId="26" xfId="0" applyFont="1" applyFill="1" applyBorder="1" applyAlignment="1">
      <alignment horizontal="left" vertical="center" shrinkToFit="1"/>
    </xf>
    <xf numFmtId="0" fontId="75" fillId="0" borderId="27" xfId="0" applyFont="1" applyFill="1" applyBorder="1" applyAlignment="1">
      <alignment horizontal="left" vertical="center" shrinkToFit="1"/>
    </xf>
    <xf numFmtId="0" fontId="75" fillId="0" borderId="28" xfId="0" applyFont="1" applyFill="1" applyBorder="1" applyAlignment="1">
      <alignment horizontal="left" vertical="center" shrinkToFit="1"/>
    </xf>
    <xf numFmtId="0" fontId="75" fillId="0" borderId="29" xfId="0" applyFont="1" applyFill="1" applyBorder="1" applyAlignment="1">
      <alignment horizontal="left" vertical="center" shrinkToFit="1"/>
    </xf>
    <xf numFmtId="0" fontId="75" fillId="0" borderId="30" xfId="0" applyFont="1" applyFill="1" applyBorder="1" applyAlignment="1">
      <alignment horizontal="left" vertical="center" shrinkToFit="1"/>
    </xf>
    <xf numFmtId="41" fontId="75" fillId="0" borderId="29" xfId="86" applyFont="1" applyFill="1" applyBorder="1" applyAlignment="1">
      <alignment horizontal="left" vertical="center" shrinkToFit="1"/>
    </xf>
    <xf numFmtId="0" fontId="75" fillId="0" borderId="31" xfId="0" applyFont="1" applyFill="1" applyBorder="1" applyAlignment="1">
      <alignment horizontal="left" vertical="center" shrinkToFit="1"/>
    </xf>
    <xf numFmtId="0" fontId="38" fillId="0" borderId="27" xfId="0" applyFont="1" applyFill="1" applyBorder="1" applyAlignment="1">
      <alignment horizontal="left" vertical="center" shrinkToFit="1"/>
    </xf>
    <xf numFmtId="0" fontId="75" fillId="0" borderId="25" xfId="0" applyFont="1" applyFill="1" applyBorder="1" applyAlignment="1">
      <alignment horizontal="left" vertical="center" shrinkToFit="1"/>
    </xf>
    <xf numFmtId="0" fontId="75" fillId="0" borderId="27" xfId="0" applyFont="1" applyFill="1" applyBorder="1" applyAlignment="1">
      <alignment vertical="center" shrinkToFit="1"/>
    </xf>
    <xf numFmtId="0" fontId="75" fillId="0" borderId="31" xfId="0" applyFont="1" applyFill="1" applyBorder="1" applyAlignment="1">
      <alignment vertical="center" shrinkToFit="1"/>
    </xf>
    <xf numFmtId="0" fontId="75" fillId="0" borderId="28" xfId="0" applyFont="1" applyFill="1" applyBorder="1" applyAlignment="1">
      <alignment vertical="center" shrinkToFit="1"/>
    </xf>
    <xf numFmtId="0" fontId="75" fillId="0" borderId="25" xfId="0" applyFont="1" applyFill="1" applyBorder="1" applyAlignment="1">
      <alignment vertical="center" shrinkToFit="1"/>
    </xf>
    <xf numFmtId="0" fontId="75" fillId="0" borderId="32" xfId="0" applyFont="1" applyFill="1" applyBorder="1" applyAlignment="1">
      <alignment horizontal="left" vertical="center" shrinkToFit="1"/>
    </xf>
    <xf numFmtId="0" fontId="75" fillId="0" borderId="29" xfId="0" applyFont="1" applyFill="1" applyBorder="1" applyAlignment="1">
      <alignment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5" fillId="0" borderId="30" xfId="0" applyFont="1" applyFill="1" applyBorder="1" applyAlignment="1">
      <alignment vertical="center" shrinkToFit="1"/>
    </xf>
    <xf numFmtId="41" fontId="75" fillId="0" borderId="29" xfId="86" applyFont="1" applyFill="1" applyBorder="1" applyAlignment="1">
      <alignment vertical="center" shrinkToFit="1"/>
    </xf>
    <xf numFmtId="0" fontId="75" fillId="0" borderId="34" xfId="0" applyFont="1" applyFill="1" applyBorder="1" applyAlignment="1">
      <alignment horizontal="left" vertical="center" shrinkToFit="1"/>
    </xf>
    <xf numFmtId="0" fontId="75" fillId="0" borderId="35" xfId="0" applyFont="1" applyFill="1" applyBorder="1" applyAlignment="1">
      <alignment horizontal="left" vertical="center" shrinkToFit="1"/>
    </xf>
    <xf numFmtId="41" fontId="75" fillId="0" borderId="36" xfId="86" applyFont="1" applyFill="1" applyBorder="1" applyAlignment="1">
      <alignment vertical="center" shrinkToFit="1"/>
    </xf>
    <xf numFmtId="0" fontId="75" fillId="0" borderId="37" xfId="0" applyFont="1" applyFill="1" applyBorder="1" applyAlignment="1">
      <alignment horizontal="left" vertical="center" shrinkToFit="1"/>
    </xf>
    <xf numFmtId="0" fontId="38" fillId="0" borderId="31" xfId="0" applyFont="1" applyFill="1" applyBorder="1" applyAlignment="1">
      <alignment horizontal="left" vertical="center" shrinkToFit="1"/>
    </xf>
    <xf numFmtId="41" fontId="57" fillId="0" borderId="38" xfId="0" applyNumberFormat="1" applyFont="1" applyFill="1" applyBorder="1" applyAlignment="1">
      <alignment vertical="center" shrinkToFit="1"/>
    </xf>
    <xf numFmtId="0" fontId="75" fillId="0" borderId="39" xfId="0" applyFont="1" applyFill="1" applyBorder="1" applyAlignment="1">
      <alignment horizontal="left" vertical="center" shrinkToFit="1"/>
    </xf>
    <xf numFmtId="0" fontId="77" fillId="0" borderId="40" xfId="0" applyFont="1" applyFill="1" applyBorder="1" applyAlignment="1">
      <alignment vertical="center" shrinkToFit="1"/>
    </xf>
    <xf numFmtId="0" fontId="77" fillId="0" borderId="41" xfId="0" applyFont="1" applyFill="1" applyBorder="1" applyAlignment="1">
      <alignment vertical="center" shrinkToFit="1"/>
    </xf>
    <xf numFmtId="41" fontId="57" fillId="0" borderId="29" xfId="86" applyFont="1" applyFill="1" applyBorder="1" applyAlignment="1">
      <alignment vertical="center" shrinkToFit="1"/>
    </xf>
    <xf numFmtId="0" fontId="0" fillId="0" borderId="0" xfId="0" applyNumberForma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41" fontId="74" fillId="0" borderId="0" xfId="86" applyFont="1" applyFill="1" applyAlignment="1">
      <alignment vertical="center"/>
    </xf>
    <xf numFmtId="41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0" fillId="0" borderId="31" xfId="0" applyFill="1" applyBorder="1" applyAlignment="1">
      <alignment/>
    </xf>
    <xf numFmtId="0" fontId="5" fillId="0" borderId="25" xfId="0" applyFont="1" applyFill="1" applyBorder="1" applyAlignment="1">
      <alignment/>
    </xf>
    <xf numFmtId="41" fontId="78" fillId="0" borderId="29" xfId="86" applyFont="1" applyFill="1" applyBorder="1" applyAlignment="1">
      <alignment shrinkToFit="1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shrinkToFit="1"/>
    </xf>
    <xf numFmtId="0" fontId="5" fillId="0" borderId="27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41" fontId="79" fillId="0" borderId="43" xfId="93" applyNumberFormat="1" applyFont="1" applyFill="1" applyBorder="1" applyAlignment="1">
      <alignment horizontal="center" vertical="center" wrapText="1" shrinkToFit="1"/>
    </xf>
    <xf numFmtId="0" fontId="75" fillId="0" borderId="44" xfId="0" applyFon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vertical="center"/>
    </xf>
    <xf numFmtId="0" fontId="78" fillId="0" borderId="31" xfId="0" applyFont="1" applyFill="1" applyBorder="1" applyAlignment="1">
      <alignment/>
    </xf>
    <xf numFmtId="0" fontId="77" fillId="0" borderId="40" xfId="0" applyFont="1" applyFill="1" applyBorder="1" applyAlignment="1">
      <alignment horizontal="left" vertical="center" shrinkToFit="1"/>
    </xf>
    <xf numFmtId="0" fontId="77" fillId="0" borderId="45" xfId="0" applyFont="1" applyFill="1" applyBorder="1" applyAlignment="1">
      <alignment horizontal="left" vertical="center" shrinkToFit="1"/>
    </xf>
    <xf numFmtId="0" fontId="75" fillId="0" borderId="46" xfId="0" applyFont="1" applyFill="1" applyBorder="1" applyAlignment="1">
      <alignment vertical="center" shrinkToFit="1"/>
    </xf>
    <xf numFmtId="0" fontId="75" fillId="0" borderId="33" xfId="0" applyFont="1" applyFill="1" applyBorder="1" applyAlignment="1">
      <alignment vertical="center" shrinkToFit="1"/>
    </xf>
    <xf numFmtId="0" fontId="75" fillId="0" borderId="29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5" fillId="0" borderId="37" xfId="0" applyFont="1" applyFill="1" applyBorder="1" applyAlignment="1">
      <alignment horizontal="left" vertical="center" shrinkToFit="1"/>
    </xf>
    <xf numFmtId="0" fontId="75" fillId="0" borderId="36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shrinkToFit="1"/>
    </xf>
    <xf numFmtId="0" fontId="0" fillId="0" borderId="28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41" fontId="57" fillId="0" borderId="25" xfId="79" applyFont="1" applyFill="1" applyBorder="1" applyAlignment="1">
      <alignment horizontal="center" vertical="center" shrinkToFit="1"/>
    </xf>
    <xf numFmtId="41" fontId="57" fillId="0" borderId="29" xfId="79" applyFont="1" applyFill="1" applyBorder="1" applyAlignment="1">
      <alignment horizontal="center" vertical="center" shrinkToFit="1"/>
    </xf>
    <xf numFmtId="41" fontId="75" fillId="0" borderId="29" xfId="79" applyFont="1" applyFill="1" applyBorder="1" applyAlignment="1">
      <alignment horizontal="center" vertical="center" shrinkToFit="1"/>
    </xf>
    <xf numFmtId="41" fontId="75" fillId="0" borderId="29" xfId="79" applyFont="1" applyFill="1" applyBorder="1" applyAlignment="1">
      <alignment vertical="center" shrinkToFit="1"/>
    </xf>
    <xf numFmtId="41" fontId="57" fillId="0" borderId="29" xfId="79" applyFont="1" applyFill="1" applyBorder="1" applyAlignment="1">
      <alignment vertical="center" shrinkToFit="1"/>
    </xf>
    <xf numFmtId="41" fontId="75" fillId="0" borderId="36" xfId="79" applyFont="1" applyFill="1" applyBorder="1" applyAlignment="1">
      <alignment horizontal="center" vertical="center" shrinkToFit="1"/>
    </xf>
    <xf numFmtId="41" fontId="80" fillId="0" borderId="29" xfId="79" applyFont="1" applyFill="1" applyBorder="1" applyAlignment="1">
      <alignment vertical="center" shrinkToFit="1"/>
    </xf>
    <xf numFmtId="41" fontId="80" fillId="0" borderId="29" xfId="79" applyFont="1" applyFill="1" applyBorder="1" applyAlignment="1">
      <alignment vertical="center"/>
    </xf>
    <xf numFmtId="0" fontId="75" fillId="0" borderId="48" xfId="0" applyFont="1" applyFill="1" applyBorder="1" applyAlignment="1">
      <alignment horizontal="left" vertical="center" shrinkToFit="1"/>
    </xf>
    <xf numFmtId="41" fontId="57" fillId="0" borderId="49" xfId="0" applyNumberFormat="1" applyFont="1" applyFill="1" applyBorder="1" applyAlignment="1">
      <alignment horizontal="right" vertical="center" shrinkToFit="1"/>
    </xf>
    <xf numFmtId="41" fontId="75" fillId="0" borderId="49" xfId="0" applyNumberFormat="1" applyFont="1" applyFill="1" applyBorder="1" applyAlignment="1">
      <alignment horizontal="right" vertical="center" shrinkToFit="1"/>
    </xf>
    <xf numFmtId="41" fontId="75" fillId="0" borderId="50" xfId="0" applyNumberFormat="1" applyFont="1" applyFill="1" applyBorder="1" applyAlignment="1">
      <alignment horizontal="right" vertical="center" shrinkToFit="1"/>
    </xf>
    <xf numFmtId="41" fontId="57" fillId="0" borderId="51" xfId="0" applyNumberFormat="1" applyFont="1" applyFill="1" applyBorder="1" applyAlignment="1">
      <alignment horizontal="right" vertical="center" shrinkToFit="1"/>
    </xf>
    <xf numFmtId="41" fontId="57" fillId="0" borderId="46" xfId="0" applyNumberFormat="1" applyFont="1" applyFill="1" applyBorder="1" applyAlignment="1">
      <alignment horizontal="right" vertical="center" shrinkToFit="1"/>
    </xf>
    <xf numFmtId="41" fontId="75" fillId="0" borderId="46" xfId="0" applyNumberFormat="1" applyFont="1" applyFill="1" applyBorder="1" applyAlignment="1">
      <alignment horizontal="right" vertical="center" shrinkToFit="1"/>
    </xf>
    <xf numFmtId="41" fontId="80" fillId="0" borderId="46" xfId="79" applyFont="1" applyFill="1" applyBorder="1" applyAlignment="1">
      <alignment horizontal="right" vertical="center" shrinkToFit="1"/>
    </xf>
    <xf numFmtId="41" fontId="80" fillId="0" borderId="46" xfId="79" applyFont="1" applyFill="1" applyBorder="1" applyAlignment="1">
      <alignment horizontal="right" vertical="center"/>
    </xf>
    <xf numFmtId="41" fontId="75" fillId="0" borderId="46" xfId="79" applyFont="1" applyFill="1" applyBorder="1" applyAlignment="1">
      <alignment horizontal="right" vertical="center" shrinkToFit="1"/>
    </xf>
    <xf numFmtId="41" fontId="57" fillId="0" borderId="46" xfId="79" applyFont="1" applyFill="1" applyBorder="1" applyAlignment="1">
      <alignment horizontal="right" vertical="center" shrinkToFit="1"/>
    </xf>
    <xf numFmtId="41" fontId="75" fillId="0" borderId="49" xfId="79" applyFont="1" applyFill="1" applyBorder="1" applyAlignment="1">
      <alignment horizontal="right" vertical="center" shrinkToFit="1"/>
    </xf>
    <xf numFmtId="41" fontId="75" fillId="0" borderId="50" xfId="79" applyFont="1" applyFill="1" applyBorder="1" applyAlignment="1">
      <alignment horizontal="right" vertical="center" shrinkToFit="1"/>
    </xf>
    <xf numFmtId="0" fontId="6" fillId="0" borderId="52" xfId="0" applyFont="1" applyFill="1" applyBorder="1" applyAlignment="1">
      <alignment horizontal="left" shrinkToFit="1"/>
    </xf>
    <xf numFmtId="0" fontId="6" fillId="0" borderId="52" xfId="0" applyFont="1" applyFill="1" applyBorder="1" applyAlignment="1">
      <alignment shrinkToFit="1"/>
    </xf>
    <xf numFmtId="0" fontId="6" fillId="0" borderId="53" xfId="0" applyFont="1" applyFill="1" applyBorder="1" applyAlignment="1">
      <alignment shrinkToFit="1"/>
    </xf>
    <xf numFmtId="0" fontId="0" fillId="0" borderId="0" xfId="0" applyNumberFormat="1" applyFill="1" applyBorder="1" applyAlignment="1">
      <alignment vertical="center"/>
    </xf>
    <xf numFmtId="0" fontId="0" fillId="0" borderId="47" xfId="0" applyNumberForma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75" fillId="0" borderId="33" xfId="0" applyFont="1" applyFill="1" applyBorder="1" applyAlignment="1">
      <alignment horizontal="left" vertical="center" shrinkToFit="1"/>
    </xf>
    <xf numFmtId="0" fontId="75" fillId="0" borderId="25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0" fillId="0" borderId="27" xfId="0" applyNumberFormat="1" applyFill="1" applyBorder="1" applyAlignment="1">
      <alignment vertical="center"/>
    </xf>
    <xf numFmtId="41" fontId="75" fillId="0" borderId="49" xfId="86" applyFont="1" applyFill="1" applyBorder="1" applyAlignment="1">
      <alignment horizontal="right" vertical="center" shrinkToFit="1"/>
    </xf>
    <xf numFmtId="0" fontId="75" fillId="0" borderId="46" xfId="0" applyFont="1" applyFill="1" applyBorder="1" applyAlignment="1">
      <alignment horizontal="left" vertical="center" shrinkToFit="1"/>
    </xf>
    <xf numFmtId="0" fontId="75" fillId="0" borderId="33" xfId="0" applyFont="1" applyFill="1" applyBorder="1" applyAlignment="1">
      <alignment horizontal="left" vertical="center" shrinkToFit="1"/>
    </xf>
    <xf numFmtId="0" fontId="57" fillId="0" borderId="54" xfId="0" applyFont="1" applyFill="1" applyBorder="1" applyAlignment="1">
      <alignment horizontal="left" vertical="center" shrinkToFit="1"/>
    </xf>
    <xf numFmtId="0" fontId="57" fillId="0" borderId="29" xfId="0" applyFont="1" applyFill="1" applyBorder="1" applyAlignment="1">
      <alignment horizontal="left" vertical="center" shrinkToFit="1"/>
    </xf>
    <xf numFmtId="0" fontId="57" fillId="0" borderId="55" xfId="0" applyFont="1" applyFill="1" applyBorder="1" applyAlignment="1">
      <alignment horizontal="left" vertical="center" shrinkToFit="1"/>
    </xf>
    <xf numFmtId="0" fontId="57" fillId="0" borderId="56" xfId="0" applyFont="1" applyFill="1" applyBorder="1" applyAlignment="1">
      <alignment horizontal="left" vertical="center" shrinkToFit="1"/>
    </xf>
    <xf numFmtId="0" fontId="57" fillId="0" borderId="33" xfId="0" applyFont="1" applyFill="1" applyBorder="1" applyAlignment="1">
      <alignment horizontal="left" vertical="center" shrinkToFit="1"/>
    </xf>
    <xf numFmtId="0" fontId="57" fillId="0" borderId="44" xfId="0" applyFont="1" applyFill="1" applyBorder="1" applyAlignment="1">
      <alignment horizontal="left" vertical="center" shrinkToFit="1"/>
    </xf>
    <xf numFmtId="0" fontId="57" fillId="0" borderId="55" xfId="0" applyFont="1" applyFill="1" applyBorder="1" applyAlignment="1">
      <alignment vertical="center" shrinkToFit="1"/>
    </xf>
    <xf numFmtId="0" fontId="57" fillId="0" borderId="56" xfId="0" applyFont="1" applyFill="1" applyBorder="1" applyAlignment="1">
      <alignment vertical="center" shrinkToFit="1"/>
    </xf>
    <xf numFmtId="0" fontId="57" fillId="0" borderId="33" xfId="0" applyFont="1" applyFill="1" applyBorder="1" applyAlignment="1">
      <alignment vertical="center" shrinkToFit="1"/>
    </xf>
    <xf numFmtId="0" fontId="75" fillId="0" borderId="46" xfId="0" applyFont="1" applyFill="1" applyBorder="1" applyAlignment="1">
      <alignment vertical="center" shrinkToFit="1"/>
    </xf>
    <xf numFmtId="0" fontId="75" fillId="0" borderId="33" xfId="0" applyFont="1" applyFill="1" applyBorder="1" applyAlignment="1">
      <alignment vertical="center" shrinkToFit="1"/>
    </xf>
    <xf numFmtId="0" fontId="81" fillId="0" borderId="0" xfId="0" applyFont="1" applyFill="1" applyAlignment="1">
      <alignment horizontal="center" vertical="center"/>
    </xf>
    <xf numFmtId="41" fontId="75" fillId="0" borderId="0" xfId="0" applyNumberFormat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right" vertical="center"/>
    </xf>
    <xf numFmtId="0" fontId="82" fillId="0" borderId="57" xfId="0" applyFont="1" applyFill="1" applyBorder="1" applyAlignment="1">
      <alignment horizontal="center" vertical="center"/>
    </xf>
    <xf numFmtId="0" fontId="82" fillId="0" borderId="58" xfId="0" applyFont="1" applyFill="1" applyBorder="1" applyAlignment="1">
      <alignment horizontal="center" vertical="center"/>
    </xf>
    <xf numFmtId="0" fontId="82" fillId="0" borderId="59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 shrinkToFit="1"/>
    </xf>
    <xf numFmtId="0" fontId="75" fillId="0" borderId="34" xfId="0" applyFont="1" applyFill="1" applyBorder="1" applyAlignment="1">
      <alignment horizontal="center" vertical="center" shrinkToFit="1"/>
    </xf>
    <xf numFmtId="0" fontId="75" fillId="0" borderId="26" xfId="0" applyFont="1" applyFill="1" applyBorder="1" applyAlignment="1">
      <alignment horizontal="center" vertical="center" shrinkToFit="1"/>
    </xf>
    <xf numFmtId="0" fontId="75" fillId="0" borderId="27" xfId="0" applyFont="1" applyFill="1" applyBorder="1" applyAlignment="1">
      <alignment horizontal="center" vertical="center" shrinkToFit="1"/>
    </xf>
    <xf numFmtId="0" fontId="75" fillId="0" borderId="42" xfId="0" applyFont="1" applyFill="1" applyBorder="1" applyAlignment="1">
      <alignment horizontal="center" vertical="center" shrinkToFit="1"/>
    </xf>
    <xf numFmtId="0" fontId="75" fillId="0" borderId="29" xfId="0" applyFont="1" applyFill="1" applyBorder="1" applyAlignment="1">
      <alignment horizontal="left" vertical="center" shrinkToFit="1"/>
    </xf>
    <xf numFmtId="0" fontId="57" fillId="0" borderId="60" xfId="0" applyFont="1" applyFill="1" applyBorder="1" applyAlignment="1">
      <alignment horizontal="center" vertical="center" shrinkToFit="1"/>
    </xf>
    <xf numFmtId="0" fontId="57" fillId="0" borderId="61" xfId="0" applyFont="1" applyFill="1" applyBorder="1" applyAlignment="1">
      <alignment horizontal="center" vertical="center" shrinkToFit="1"/>
    </xf>
    <xf numFmtId="0" fontId="57" fillId="0" borderId="62" xfId="0" applyFont="1" applyFill="1" applyBorder="1" applyAlignment="1">
      <alignment horizontal="center" vertical="center" shrinkToFit="1"/>
    </xf>
    <xf numFmtId="0" fontId="57" fillId="0" borderId="63" xfId="0" applyFont="1" applyFill="1" applyBorder="1" applyAlignment="1">
      <alignment horizontal="center" vertical="center" shrinkToFit="1"/>
    </xf>
    <xf numFmtId="0" fontId="57" fillId="0" borderId="64" xfId="0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0" fontId="75" fillId="0" borderId="25" xfId="0" applyFont="1" applyFill="1" applyBorder="1" applyAlignment="1">
      <alignment horizontal="left" vertical="center" shrinkToFit="1"/>
    </xf>
    <xf numFmtId="0" fontId="75" fillId="0" borderId="51" xfId="0" applyFont="1" applyFill="1" applyBorder="1" applyAlignment="1">
      <alignment horizontal="left" vertical="center" shrinkToFit="1"/>
    </xf>
    <xf numFmtId="0" fontId="75" fillId="0" borderId="37" xfId="0" applyFont="1" applyFill="1" applyBorder="1" applyAlignment="1">
      <alignment horizontal="left" vertical="center" shrinkToFit="1"/>
    </xf>
  </cellXfs>
  <cellStyles count="12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2 2" xfId="81"/>
    <cellStyle name="쉼표 [0] 2 2 2" xfId="82"/>
    <cellStyle name="쉼표 [0] 2 3" xfId="83"/>
    <cellStyle name="쉼표 [0] 2 4" xfId="84"/>
    <cellStyle name="쉼표 [0] 3" xfId="85"/>
    <cellStyle name="쉼표 [0] 3 2" xfId="86"/>
    <cellStyle name="쉼표 [0] 3 2 2" xfId="87"/>
    <cellStyle name="쉼표 [0] 3 3" xfId="88"/>
    <cellStyle name="쉼표 [0] 3 4" xfId="89"/>
    <cellStyle name="쉼표 [0] 4" xfId="90"/>
    <cellStyle name="쉼표 [0] 4 2" xfId="91"/>
    <cellStyle name="쉼표 [0] 4 3" xfId="92"/>
    <cellStyle name="쉼표 [0] 5" xfId="93"/>
    <cellStyle name="쉼표 [0] 6" xfId="94"/>
    <cellStyle name="쉼표 [0] 7" xfId="95"/>
    <cellStyle name="연결된 셀" xfId="96"/>
    <cellStyle name="연결된 셀 2" xfId="97"/>
    <cellStyle name="Followed Hyperlink" xfId="98"/>
    <cellStyle name="요약" xfId="99"/>
    <cellStyle name="요약 2" xfId="100"/>
    <cellStyle name="입력" xfId="101"/>
    <cellStyle name="입력 2" xfId="102"/>
    <cellStyle name="제목" xfId="103"/>
    <cellStyle name="제목 1" xfId="104"/>
    <cellStyle name="제목 1 2" xfId="105"/>
    <cellStyle name="제목 2" xfId="106"/>
    <cellStyle name="제목 2 2" xfId="107"/>
    <cellStyle name="제목 3" xfId="108"/>
    <cellStyle name="제목 3 2" xfId="109"/>
    <cellStyle name="제목 4" xfId="110"/>
    <cellStyle name="제목 4 2" xfId="111"/>
    <cellStyle name="제목 5" xfId="112"/>
    <cellStyle name="좋음" xfId="113"/>
    <cellStyle name="좋음 2" xfId="114"/>
    <cellStyle name="출력" xfId="115"/>
    <cellStyle name="출력 2" xfId="116"/>
    <cellStyle name="Currency" xfId="117"/>
    <cellStyle name="Currency [0]" xfId="118"/>
    <cellStyle name="표준 10" xfId="119"/>
    <cellStyle name="표준 2" xfId="120"/>
    <cellStyle name="표준 2 2" xfId="121"/>
    <cellStyle name="표준 2 3" xfId="122"/>
    <cellStyle name="표준 3" xfId="123"/>
    <cellStyle name="표준 4" xfId="124"/>
    <cellStyle name="표준 5" xfId="125"/>
    <cellStyle name="표준 6" xfId="126"/>
    <cellStyle name="표준 6 2" xfId="127"/>
    <cellStyle name="표준 6 2 2" xfId="128"/>
    <cellStyle name="표준 6 3" xfId="129"/>
    <cellStyle name="표준 7" xfId="130"/>
    <cellStyle name="표준 8" xfId="131"/>
    <cellStyle name="표준 8 2" xfId="132"/>
    <cellStyle name="표준 9" xfId="133"/>
    <cellStyle name="Hyperlink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115" zoomScaleSheetLayoutView="115" zoomScalePageLayoutView="0" workbookViewId="0" topLeftCell="A1">
      <selection activeCell="E38" sqref="E38"/>
    </sheetView>
  </sheetViews>
  <sheetFormatPr defaultColWidth="9.00390625" defaultRowHeight="16.5"/>
  <cols>
    <col min="1" max="2" width="2.625" style="38" customWidth="1"/>
    <col min="3" max="6" width="12.625" style="38" customWidth="1"/>
    <col min="7" max="8" width="2.625" style="38" customWidth="1"/>
    <col min="9" max="12" width="12.625" style="38" customWidth="1"/>
    <col min="13" max="16384" width="9.00390625" style="38" customWidth="1"/>
  </cols>
  <sheetData>
    <row r="1" spans="1:12" ht="31.5">
      <c r="A1" s="116" t="s">
        <v>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6.5">
      <c r="A2" s="1"/>
      <c r="B2" s="1"/>
      <c r="C2" s="1"/>
      <c r="D2" s="39"/>
      <c r="E2" s="39"/>
      <c r="F2" s="39"/>
      <c r="G2" s="1"/>
      <c r="H2" s="1"/>
      <c r="I2" s="1"/>
      <c r="J2" s="40"/>
      <c r="K2" s="41"/>
      <c r="L2" s="40"/>
    </row>
    <row r="3" spans="1:12" ht="17.25" thickBot="1">
      <c r="A3" s="117"/>
      <c r="B3" s="118"/>
      <c r="C3" s="118"/>
      <c r="D3" s="118"/>
      <c r="E3" s="118"/>
      <c r="F3" s="42"/>
      <c r="G3" s="2"/>
      <c r="H3" s="2"/>
      <c r="I3" s="2"/>
      <c r="J3" s="43"/>
      <c r="K3" s="119" t="s">
        <v>7</v>
      </c>
      <c r="L3" s="119"/>
    </row>
    <row r="4" spans="1:12" ht="18" thickBot="1">
      <c r="A4" s="120" t="s">
        <v>0</v>
      </c>
      <c r="B4" s="121"/>
      <c r="C4" s="121"/>
      <c r="D4" s="121"/>
      <c r="E4" s="121"/>
      <c r="F4" s="121"/>
      <c r="G4" s="120" t="s">
        <v>1</v>
      </c>
      <c r="H4" s="121"/>
      <c r="I4" s="121"/>
      <c r="J4" s="121"/>
      <c r="K4" s="121"/>
      <c r="L4" s="122"/>
    </row>
    <row r="5" spans="1:12" ht="27.75" thickBot="1">
      <c r="A5" s="3" t="s">
        <v>8</v>
      </c>
      <c r="B5" s="4" t="s">
        <v>9</v>
      </c>
      <c r="C5" s="4" t="s">
        <v>3</v>
      </c>
      <c r="D5" s="53" t="s">
        <v>93</v>
      </c>
      <c r="E5" s="53" t="s">
        <v>95</v>
      </c>
      <c r="F5" s="5" t="s">
        <v>10</v>
      </c>
      <c r="G5" s="6" t="s">
        <v>2</v>
      </c>
      <c r="H5" s="7" t="s">
        <v>11</v>
      </c>
      <c r="I5" s="7" t="s">
        <v>3</v>
      </c>
      <c r="J5" s="53" t="s">
        <v>94</v>
      </c>
      <c r="K5" s="53" t="s">
        <v>95</v>
      </c>
      <c r="L5" s="8" t="s">
        <v>10</v>
      </c>
    </row>
    <row r="6" spans="1:12" ht="17.25" thickTop="1">
      <c r="A6" s="129" t="s">
        <v>12</v>
      </c>
      <c r="B6" s="130"/>
      <c r="C6" s="131"/>
      <c r="D6" s="69">
        <f>D7+D11+D16+D20+D23+D31</f>
        <v>3689884936</v>
      </c>
      <c r="E6" s="69">
        <f>E7+E11+E16+E20+E23+E31</f>
        <v>4147411810</v>
      </c>
      <c r="F6" s="81">
        <f aca="true" t="shared" si="0" ref="F6:F34">E6-D6</f>
        <v>457526874</v>
      </c>
      <c r="G6" s="132" t="s">
        <v>13</v>
      </c>
      <c r="H6" s="133"/>
      <c r="I6" s="134"/>
      <c r="J6" s="9">
        <f>J7+J24+J28+J60+J63</f>
        <v>3689884936</v>
      </c>
      <c r="K6" s="9">
        <f>K7+K24+K28+K60+K63</f>
        <v>4147411810</v>
      </c>
      <c r="L6" s="33">
        <f>L7+L24+L28+L60+L63</f>
        <v>457526874</v>
      </c>
    </row>
    <row r="7" spans="1:12" ht="16.5">
      <c r="A7" s="105" t="s">
        <v>14</v>
      </c>
      <c r="B7" s="106"/>
      <c r="C7" s="106"/>
      <c r="D7" s="70">
        <f>D8</f>
        <v>6355280</v>
      </c>
      <c r="E7" s="70">
        <f>E8</f>
        <v>13307274</v>
      </c>
      <c r="F7" s="82">
        <f t="shared" si="0"/>
        <v>6951994</v>
      </c>
      <c r="G7" s="107" t="s">
        <v>15</v>
      </c>
      <c r="H7" s="108"/>
      <c r="I7" s="109"/>
      <c r="J7" s="37">
        <f>J8+J14+J17</f>
        <v>605169977</v>
      </c>
      <c r="K7" s="37">
        <f>K8+K14+K17</f>
        <v>602882407</v>
      </c>
      <c r="L7" s="78">
        <f>L8+L14+L17</f>
        <v>-2287570</v>
      </c>
    </row>
    <row r="8" spans="1:12" ht="16.5">
      <c r="A8" s="10"/>
      <c r="B8" s="135" t="s">
        <v>16</v>
      </c>
      <c r="C8" s="135"/>
      <c r="D8" s="71">
        <f>SUM(D9:D10)</f>
        <v>6355280</v>
      </c>
      <c r="E8" s="71">
        <f>SUM(E9:E10)</f>
        <v>13307274</v>
      </c>
      <c r="F8" s="83">
        <f t="shared" si="0"/>
        <v>6951994</v>
      </c>
      <c r="G8" s="10"/>
      <c r="H8" s="136" t="s">
        <v>17</v>
      </c>
      <c r="I8" s="137"/>
      <c r="J8" s="27">
        <f>SUM(J9:J13)</f>
        <v>554454400</v>
      </c>
      <c r="K8" s="27">
        <f>SUM(K9:K13)</f>
        <v>544866790</v>
      </c>
      <c r="L8" s="79">
        <f>K8-J8</f>
        <v>-9587610</v>
      </c>
    </row>
    <row r="9" spans="1:12" ht="16.5">
      <c r="A9" s="11"/>
      <c r="B9" s="14"/>
      <c r="C9" s="14" t="s">
        <v>60</v>
      </c>
      <c r="D9" s="71">
        <v>3955280</v>
      </c>
      <c r="E9" s="71">
        <v>3955280</v>
      </c>
      <c r="F9" s="83">
        <f t="shared" si="0"/>
        <v>0</v>
      </c>
      <c r="G9" s="11"/>
      <c r="H9" s="12"/>
      <c r="I9" s="13" t="s">
        <v>18</v>
      </c>
      <c r="J9" s="27">
        <v>418818970</v>
      </c>
      <c r="K9" s="27">
        <v>411074120</v>
      </c>
      <c r="L9" s="79">
        <f aca="true" t="shared" si="1" ref="L9:L23">K9-J9</f>
        <v>-7744850</v>
      </c>
    </row>
    <row r="10" spans="1:12" ht="16.5">
      <c r="A10" s="11"/>
      <c r="B10" s="22"/>
      <c r="C10" s="13" t="s">
        <v>61</v>
      </c>
      <c r="D10" s="71">
        <v>2400000</v>
      </c>
      <c r="E10" s="71">
        <v>9351994</v>
      </c>
      <c r="F10" s="83">
        <f t="shared" si="0"/>
        <v>6951994</v>
      </c>
      <c r="G10" s="11"/>
      <c r="H10" s="14"/>
      <c r="I10" s="13" t="s">
        <v>19</v>
      </c>
      <c r="J10" s="27">
        <v>52835840</v>
      </c>
      <c r="K10" s="27">
        <v>52261170</v>
      </c>
      <c r="L10" s="79">
        <f t="shared" si="1"/>
        <v>-574670</v>
      </c>
    </row>
    <row r="11" spans="1:12" ht="16.5">
      <c r="A11" s="107" t="s">
        <v>20</v>
      </c>
      <c r="B11" s="108"/>
      <c r="C11" s="109"/>
      <c r="D11" s="70">
        <f>D12</f>
        <v>3363255000</v>
      </c>
      <c r="E11" s="70">
        <f>E12</f>
        <v>3819033000</v>
      </c>
      <c r="F11" s="82">
        <f t="shared" si="0"/>
        <v>455778000</v>
      </c>
      <c r="G11" s="17"/>
      <c r="H11" s="14"/>
      <c r="I11" s="13" t="s">
        <v>4</v>
      </c>
      <c r="J11" s="27">
        <v>37996300</v>
      </c>
      <c r="K11" s="27">
        <v>37597980</v>
      </c>
      <c r="L11" s="79">
        <f t="shared" si="1"/>
        <v>-398320</v>
      </c>
    </row>
    <row r="12" spans="1:12" ht="16.5">
      <c r="A12" s="54"/>
      <c r="B12" s="128" t="s">
        <v>21</v>
      </c>
      <c r="C12" s="128"/>
      <c r="D12" s="72">
        <f>SUM(D13:D15)</f>
        <v>3363255000</v>
      </c>
      <c r="E12" s="72">
        <f>SUM(E13:E15)</f>
        <v>3819033000</v>
      </c>
      <c r="F12" s="83">
        <f t="shared" si="0"/>
        <v>455778000</v>
      </c>
      <c r="G12" s="17"/>
      <c r="H12" s="14"/>
      <c r="I12" s="13" t="s">
        <v>5</v>
      </c>
      <c r="J12" s="27">
        <v>44535230</v>
      </c>
      <c r="K12" s="27">
        <v>43665460</v>
      </c>
      <c r="L12" s="79">
        <f t="shared" si="1"/>
        <v>-869770</v>
      </c>
    </row>
    <row r="13" spans="1:12" ht="16.5">
      <c r="A13" s="101"/>
      <c r="B13" s="66"/>
      <c r="C13" s="55" t="s">
        <v>58</v>
      </c>
      <c r="D13" s="75">
        <v>2756767000</v>
      </c>
      <c r="E13" s="76">
        <v>3212545000</v>
      </c>
      <c r="F13" s="84">
        <f t="shared" si="0"/>
        <v>455778000</v>
      </c>
      <c r="G13" s="17"/>
      <c r="H13" s="14"/>
      <c r="I13" s="13" t="s">
        <v>6</v>
      </c>
      <c r="J13" s="27">
        <v>268060</v>
      </c>
      <c r="K13" s="27">
        <v>268060</v>
      </c>
      <c r="L13" s="79">
        <f t="shared" si="1"/>
        <v>0</v>
      </c>
    </row>
    <row r="14" spans="1:12" ht="16.5">
      <c r="A14" s="101"/>
      <c r="B14" s="68"/>
      <c r="C14" s="55" t="s">
        <v>59</v>
      </c>
      <c r="D14" s="76">
        <v>482388000</v>
      </c>
      <c r="E14" s="76">
        <v>482388000</v>
      </c>
      <c r="F14" s="85">
        <f t="shared" si="0"/>
        <v>0</v>
      </c>
      <c r="G14" s="17"/>
      <c r="H14" s="103" t="s">
        <v>24</v>
      </c>
      <c r="I14" s="104"/>
      <c r="J14" s="27">
        <f>SUM(J15:J16)</f>
        <v>6201425</v>
      </c>
      <c r="K14" s="27">
        <f>SUM(K15:K16)</f>
        <v>8298425</v>
      </c>
      <c r="L14" s="79">
        <f t="shared" si="1"/>
        <v>2097000</v>
      </c>
    </row>
    <row r="15" spans="1:12" ht="16.5">
      <c r="A15" s="20"/>
      <c r="B15" s="67"/>
      <c r="C15" s="24" t="s">
        <v>22</v>
      </c>
      <c r="D15" s="72">
        <v>124100000</v>
      </c>
      <c r="E15" s="72">
        <v>124100000</v>
      </c>
      <c r="F15" s="86">
        <f t="shared" si="0"/>
        <v>0</v>
      </c>
      <c r="G15" s="17"/>
      <c r="H15" s="12"/>
      <c r="I15" s="18" t="s">
        <v>26</v>
      </c>
      <c r="J15" s="27">
        <v>4315000</v>
      </c>
      <c r="K15" s="27">
        <v>5212000</v>
      </c>
      <c r="L15" s="79">
        <f t="shared" si="1"/>
        <v>897000</v>
      </c>
    </row>
    <row r="16" spans="1:12" ht="16.5">
      <c r="A16" s="111" t="s">
        <v>23</v>
      </c>
      <c r="B16" s="112"/>
      <c r="C16" s="113"/>
      <c r="D16" s="73">
        <f>D17</f>
        <v>34180000</v>
      </c>
      <c r="E16" s="73">
        <f>E17</f>
        <v>34280000</v>
      </c>
      <c r="F16" s="87">
        <f t="shared" si="0"/>
        <v>100000</v>
      </c>
      <c r="G16" s="17"/>
      <c r="H16" s="34"/>
      <c r="I16" s="13" t="s">
        <v>29</v>
      </c>
      <c r="J16" s="27">
        <v>1886425</v>
      </c>
      <c r="K16" s="27">
        <v>3086425</v>
      </c>
      <c r="L16" s="79">
        <f t="shared" si="1"/>
        <v>1200000</v>
      </c>
    </row>
    <row r="17" spans="1:12" ht="16.5">
      <c r="A17" s="56"/>
      <c r="B17" s="114" t="s">
        <v>25</v>
      </c>
      <c r="C17" s="115"/>
      <c r="D17" s="72">
        <f>SUM(D18:D19)</f>
        <v>34180000</v>
      </c>
      <c r="E17" s="72">
        <f>SUM(E18:E19)</f>
        <v>34280000</v>
      </c>
      <c r="F17" s="86">
        <f t="shared" si="0"/>
        <v>100000</v>
      </c>
      <c r="G17" s="17"/>
      <c r="H17" s="103" t="s">
        <v>31</v>
      </c>
      <c r="I17" s="104"/>
      <c r="J17" s="27">
        <f>SUM(J18:J23)</f>
        <v>44514152</v>
      </c>
      <c r="K17" s="27">
        <f>SUM(K18:K23)</f>
        <v>49717192</v>
      </c>
      <c r="L17" s="79">
        <f t="shared" si="1"/>
        <v>5203040</v>
      </c>
    </row>
    <row r="18" spans="1:12" ht="16.5">
      <c r="A18" s="16"/>
      <c r="B18" s="12"/>
      <c r="C18" s="31" t="s">
        <v>27</v>
      </c>
      <c r="D18" s="72">
        <v>29880000</v>
      </c>
      <c r="E18" s="72">
        <v>29980000</v>
      </c>
      <c r="F18" s="86">
        <f t="shared" si="0"/>
        <v>100000</v>
      </c>
      <c r="G18" s="32"/>
      <c r="H18" s="12"/>
      <c r="I18" s="15" t="s">
        <v>32</v>
      </c>
      <c r="J18" s="27">
        <v>4438780</v>
      </c>
      <c r="K18" s="27">
        <v>4133080</v>
      </c>
      <c r="L18" s="79">
        <f t="shared" si="1"/>
        <v>-305700</v>
      </c>
    </row>
    <row r="19" spans="1:12" ht="16.5">
      <c r="A19" s="16"/>
      <c r="B19" s="18"/>
      <c r="C19" s="31" t="s">
        <v>28</v>
      </c>
      <c r="D19" s="72">
        <v>4300000</v>
      </c>
      <c r="E19" s="72">
        <v>4300000</v>
      </c>
      <c r="F19" s="86">
        <f t="shared" si="0"/>
        <v>0</v>
      </c>
      <c r="G19" s="32"/>
      <c r="H19" s="14"/>
      <c r="I19" s="15" t="s">
        <v>34</v>
      </c>
      <c r="J19" s="27">
        <v>13716140</v>
      </c>
      <c r="K19" s="27">
        <v>18085490</v>
      </c>
      <c r="L19" s="79">
        <f t="shared" si="1"/>
        <v>4369350</v>
      </c>
    </row>
    <row r="20" spans="1:12" ht="16.5">
      <c r="A20" s="107" t="s">
        <v>30</v>
      </c>
      <c r="B20" s="108"/>
      <c r="C20" s="109"/>
      <c r="D20" s="73">
        <f>D21</f>
        <v>22000000</v>
      </c>
      <c r="E20" s="70">
        <f>E21</f>
        <v>22000000</v>
      </c>
      <c r="F20" s="87">
        <f t="shared" si="0"/>
        <v>0</v>
      </c>
      <c r="G20" s="32"/>
      <c r="H20" s="14"/>
      <c r="I20" s="15" t="s">
        <v>35</v>
      </c>
      <c r="J20" s="27">
        <v>8680000</v>
      </c>
      <c r="K20" s="27">
        <v>8529210</v>
      </c>
      <c r="L20" s="79">
        <f t="shared" si="1"/>
        <v>-150790</v>
      </c>
    </row>
    <row r="21" spans="1:12" ht="16.5">
      <c r="A21" s="16"/>
      <c r="B21" s="103" t="s">
        <v>30</v>
      </c>
      <c r="C21" s="104"/>
      <c r="D21" s="72">
        <f>D22</f>
        <v>22000000</v>
      </c>
      <c r="E21" s="71">
        <f>E22</f>
        <v>22000000</v>
      </c>
      <c r="F21" s="86">
        <f t="shared" si="0"/>
        <v>0</v>
      </c>
      <c r="G21" s="32"/>
      <c r="H21" s="14"/>
      <c r="I21" s="15" t="s">
        <v>37</v>
      </c>
      <c r="J21" s="27">
        <v>5788260</v>
      </c>
      <c r="K21" s="27">
        <v>5533440</v>
      </c>
      <c r="L21" s="79">
        <f t="shared" si="1"/>
        <v>-254820</v>
      </c>
    </row>
    <row r="22" spans="1:12" ht="16.5">
      <c r="A22" s="11"/>
      <c r="B22" s="12"/>
      <c r="C22" s="18" t="s">
        <v>33</v>
      </c>
      <c r="D22" s="72">
        <v>22000000</v>
      </c>
      <c r="E22" s="71">
        <v>22000000</v>
      </c>
      <c r="F22" s="86">
        <f t="shared" si="0"/>
        <v>0</v>
      </c>
      <c r="G22" s="32"/>
      <c r="H22" s="14"/>
      <c r="I22" s="15" t="s">
        <v>38</v>
      </c>
      <c r="J22" s="27">
        <v>5560000</v>
      </c>
      <c r="K22" s="27">
        <v>6850000</v>
      </c>
      <c r="L22" s="79">
        <f t="shared" si="1"/>
        <v>1290000</v>
      </c>
    </row>
    <row r="23" spans="1:12" ht="16.5">
      <c r="A23" s="111" t="s">
        <v>36</v>
      </c>
      <c r="B23" s="112"/>
      <c r="C23" s="113"/>
      <c r="D23" s="70">
        <f>D24</f>
        <v>239996393</v>
      </c>
      <c r="E23" s="70">
        <f>E24</f>
        <v>239996393</v>
      </c>
      <c r="F23" s="87">
        <f t="shared" si="0"/>
        <v>0</v>
      </c>
      <c r="G23" s="44"/>
      <c r="H23" s="45"/>
      <c r="I23" s="15" t="s">
        <v>39</v>
      </c>
      <c r="J23" s="46">
        <v>6330972</v>
      </c>
      <c r="K23" s="46">
        <v>6585972</v>
      </c>
      <c r="L23" s="79">
        <f t="shared" si="1"/>
        <v>255000</v>
      </c>
    </row>
    <row r="24" spans="1:12" ht="16.5">
      <c r="A24" s="19"/>
      <c r="B24" s="114" t="s">
        <v>36</v>
      </c>
      <c r="C24" s="115"/>
      <c r="D24" s="71">
        <f>SUM(D25:D30)</f>
        <v>239996393</v>
      </c>
      <c r="E24" s="71">
        <f>SUM(E25:E30)</f>
        <v>239996393</v>
      </c>
      <c r="F24" s="86">
        <f t="shared" si="0"/>
        <v>0</v>
      </c>
      <c r="G24" s="107" t="s">
        <v>41</v>
      </c>
      <c r="H24" s="108"/>
      <c r="I24" s="109"/>
      <c r="J24" s="37">
        <f>J25</f>
        <v>16218190</v>
      </c>
      <c r="K24" s="37">
        <f>K25</f>
        <v>17805000</v>
      </c>
      <c r="L24" s="78">
        <f>L25</f>
        <v>1586810</v>
      </c>
    </row>
    <row r="25" spans="1:12" ht="19.5">
      <c r="A25" s="19"/>
      <c r="B25" s="21"/>
      <c r="C25" s="35" t="s">
        <v>57</v>
      </c>
      <c r="D25" s="71">
        <v>6889082</v>
      </c>
      <c r="E25" s="71">
        <v>6889082</v>
      </c>
      <c r="F25" s="86">
        <f t="shared" si="0"/>
        <v>0</v>
      </c>
      <c r="G25" s="10"/>
      <c r="H25" s="103" t="s">
        <v>43</v>
      </c>
      <c r="I25" s="104"/>
      <c r="J25" s="27">
        <f>SUM(J26:J27)</f>
        <v>16218190</v>
      </c>
      <c r="K25" s="27">
        <f>SUM(K26:K27)</f>
        <v>17805000</v>
      </c>
      <c r="L25" s="79">
        <f>K25-J25</f>
        <v>1586810</v>
      </c>
    </row>
    <row r="26" spans="1:12" ht="19.5">
      <c r="A26" s="19"/>
      <c r="B26" s="26"/>
      <c r="C26" s="35" t="s">
        <v>40</v>
      </c>
      <c r="D26" s="71">
        <v>4648192</v>
      </c>
      <c r="E26" s="71">
        <v>4648192</v>
      </c>
      <c r="F26" s="86">
        <f t="shared" si="0"/>
        <v>0</v>
      </c>
      <c r="G26" s="11"/>
      <c r="H26" s="14"/>
      <c r="I26" s="13" t="s">
        <v>46</v>
      </c>
      <c r="J26" s="27">
        <v>5053190</v>
      </c>
      <c r="K26" s="27">
        <v>5560000</v>
      </c>
      <c r="L26" s="79">
        <f>K26-J26</f>
        <v>506810</v>
      </c>
    </row>
    <row r="27" spans="1:12" ht="19.5">
      <c r="A27" s="19"/>
      <c r="B27" s="26"/>
      <c r="C27" s="36" t="s">
        <v>42</v>
      </c>
      <c r="D27" s="71">
        <v>225752145</v>
      </c>
      <c r="E27" s="71">
        <v>225752145</v>
      </c>
      <c r="F27" s="86">
        <f t="shared" si="0"/>
        <v>0</v>
      </c>
      <c r="G27" s="23"/>
      <c r="H27" s="18"/>
      <c r="I27" s="12" t="s">
        <v>48</v>
      </c>
      <c r="J27" s="27">
        <v>11165000</v>
      </c>
      <c r="K27" s="27">
        <v>12245000</v>
      </c>
      <c r="L27" s="79">
        <f>K27-J27</f>
        <v>1080000</v>
      </c>
    </row>
    <row r="28" spans="1:12" ht="19.5">
      <c r="A28" s="19"/>
      <c r="B28" s="26"/>
      <c r="C28" s="35" t="s">
        <v>44</v>
      </c>
      <c r="D28" s="71">
        <v>1879586</v>
      </c>
      <c r="E28" s="71">
        <v>1879586</v>
      </c>
      <c r="F28" s="86">
        <f t="shared" si="0"/>
        <v>0</v>
      </c>
      <c r="G28" s="110" t="s">
        <v>50</v>
      </c>
      <c r="H28" s="108"/>
      <c r="I28" s="109"/>
      <c r="J28" s="37">
        <f>J29</f>
        <v>2826121974</v>
      </c>
      <c r="K28" s="37">
        <f>K29</f>
        <v>3284126598</v>
      </c>
      <c r="L28" s="78">
        <f>L29</f>
        <v>458004624</v>
      </c>
    </row>
    <row r="29" spans="1:12" ht="19.5">
      <c r="A29" s="11"/>
      <c r="B29" s="14"/>
      <c r="C29" s="57" t="s">
        <v>45</v>
      </c>
      <c r="D29" s="71">
        <v>18841</v>
      </c>
      <c r="E29" s="71">
        <v>18841</v>
      </c>
      <c r="F29" s="86">
        <f t="shared" si="0"/>
        <v>0</v>
      </c>
      <c r="G29" s="47"/>
      <c r="H29" s="103" t="s">
        <v>67</v>
      </c>
      <c r="I29" s="104"/>
      <c r="J29" s="27">
        <f>SUM(J30:J59)</f>
        <v>2826121974</v>
      </c>
      <c r="K29" s="27">
        <f>SUM(K30:K59)</f>
        <v>3284126598</v>
      </c>
      <c r="L29" s="102">
        <f>SUM(L30:L59)</f>
        <v>458004624</v>
      </c>
    </row>
    <row r="30" spans="1:12" ht="19.5">
      <c r="A30" s="23"/>
      <c r="B30" s="18"/>
      <c r="C30" s="58" t="s">
        <v>47</v>
      </c>
      <c r="D30" s="71">
        <v>808547</v>
      </c>
      <c r="E30" s="71">
        <v>808547</v>
      </c>
      <c r="F30" s="86">
        <f t="shared" si="0"/>
        <v>0</v>
      </c>
      <c r="G30" s="48"/>
      <c r="H30" s="12"/>
      <c r="I30" s="25" t="s">
        <v>62</v>
      </c>
      <c r="J30" s="27">
        <v>23814202</v>
      </c>
      <c r="K30" s="27">
        <v>22999712</v>
      </c>
      <c r="L30" s="79">
        <f>K30-J30</f>
        <v>-814490</v>
      </c>
    </row>
    <row r="31" spans="1:12" ht="16.5">
      <c r="A31" s="107" t="s">
        <v>49</v>
      </c>
      <c r="B31" s="108"/>
      <c r="C31" s="109"/>
      <c r="D31" s="70">
        <f>D32</f>
        <v>24098263</v>
      </c>
      <c r="E31" s="70">
        <f>E32</f>
        <v>18795143</v>
      </c>
      <c r="F31" s="87">
        <f t="shared" si="0"/>
        <v>-5303120</v>
      </c>
      <c r="G31" s="48"/>
      <c r="H31" s="14"/>
      <c r="I31" s="59" t="s">
        <v>64</v>
      </c>
      <c r="J31" s="27">
        <v>297659200</v>
      </c>
      <c r="K31" s="27">
        <v>297624980</v>
      </c>
      <c r="L31" s="79">
        <f aca="true" t="shared" si="2" ref="L31:L59">K31-J31</f>
        <v>-34220</v>
      </c>
    </row>
    <row r="32" spans="1:12" ht="16.5">
      <c r="A32" s="125"/>
      <c r="B32" s="103" t="s">
        <v>49</v>
      </c>
      <c r="C32" s="104"/>
      <c r="D32" s="71">
        <f>SUM(D33:D34)</f>
        <v>24098263</v>
      </c>
      <c r="E32" s="71">
        <f>SUM(E33:E34)</f>
        <v>18795143</v>
      </c>
      <c r="F32" s="88">
        <f t="shared" si="0"/>
        <v>-5303120</v>
      </c>
      <c r="G32" s="48"/>
      <c r="H32" s="14"/>
      <c r="I32" s="63" t="s">
        <v>65</v>
      </c>
      <c r="J32" s="27">
        <v>51799010</v>
      </c>
      <c r="K32" s="27">
        <v>53499160</v>
      </c>
      <c r="L32" s="79">
        <f t="shared" si="2"/>
        <v>1700150</v>
      </c>
    </row>
    <row r="33" spans="1:12" ht="16.5">
      <c r="A33" s="126"/>
      <c r="B33" s="123"/>
      <c r="C33" s="61" t="s">
        <v>51</v>
      </c>
      <c r="D33" s="71">
        <v>745968</v>
      </c>
      <c r="E33" s="71">
        <v>982088</v>
      </c>
      <c r="F33" s="88">
        <f t="shared" si="0"/>
        <v>236120</v>
      </c>
      <c r="G33" s="48"/>
      <c r="H33" s="26"/>
      <c r="I33" s="62" t="s">
        <v>66</v>
      </c>
      <c r="J33" s="27">
        <v>21188900</v>
      </c>
      <c r="K33" s="27">
        <v>19522970</v>
      </c>
      <c r="L33" s="79">
        <f t="shared" si="2"/>
        <v>-1665930</v>
      </c>
    </row>
    <row r="34" spans="1:12" ht="17.25" thickBot="1">
      <c r="A34" s="127"/>
      <c r="B34" s="124"/>
      <c r="C34" s="64" t="s">
        <v>52</v>
      </c>
      <c r="D34" s="74">
        <v>23352295</v>
      </c>
      <c r="E34" s="74">
        <v>17813055</v>
      </c>
      <c r="F34" s="89">
        <f t="shared" si="0"/>
        <v>-5539240</v>
      </c>
      <c r="G34" s="48"/>
      <c r="H34" s="14"/>
      <c r="I34" s="62" t="s">
        <v>68</v>
      </c>
      <c r="J34" s="27">
        <v>29470000</v>
      </c>
      <c r="K34" s="27">
        <v>29781800</v>
      </c>
      <c r="L34" s="79">
        <f t="shared" si="2"/>
        <v>311800</v>
      </c>
    </row>
    <row r="35" spans="1:12" ht="16.5">
      <c r="A35" s="90"/>
      <c r="B35" s="90"/>
      <c r="C35" s="90"/>
      <c r="D35" s="91"/>
      <c r="E35" s="91"/>
      <c r="F35" s="92"/>
      <c r="G35" s="48"/>
      <c r="H35" s="14"/>
      <c r="I35" s="62" t="s">
        <v>69</v>
      </c>
      <c r="J35" s="27">
        <v>13000000</v>
      </c>
      <c r="K35" s="27">
        <v>13000000</v>
      </c>
      <c r="L35" s="79">
        <f t="shared" si="2"/>
        <v>0</v>
      </c>
    </row>
    <row r="36" spans="1:12" ht="16.5">
      <c r="A36" s="49"/>
      <c r="B36" s="49"/>
      <c r="C36" s="49"/>
      <c r="D36" s="50"/>
      <c r="E36" s="50"/>
      <c r="F36" s="65"/>
      <c r="G36" s="48"/>
      <c r="H36" s="14"/>
      <c r="I36" s="77" t="s">
        <v>70</v>
      </c>
      <c r="J36" s="27">
        <v>16000000</v>
      </c>
      <c r="K36" s="27">
        <v>16000000</v>
      </c>
      <c r="L36" s="79">
        <f t="shared" si="2"/>
        <v>0</v>
      </c>
    </row>
    <row r="37" spans="1:12" ht="16.5">
      <c r="A37" s="49"/>
      <c r="B37" s="49"/>
      <c r="C37" s="49"/>
      <c r="D37" s="50"/>
      <c r="E37" s="50"/>
      <c r="F37" s="65"/>
      <c r="G37" s="48"/>
      <c r="H37" s="14"/>
      <c r="I37" s="60" t="s">
        <v>63</v>
      </c>
      <c r="J37" s="27">
        <v>8830000</v>
      </c>
      <c r="K37" s="27">
        <v>8830000</v>
      </c>
      <c r="L37" s="79">
        <f t="shared" si="2"/>
        <v>0</v>
      </c>
    </row>
    <row r="38" spans="1:12" ht="16.5">
      <c r="A38" s="49"/>
      <c r="B38" s="49"/>
      <c r="C38" s="49"/>
      <c r="D38" s="50"/>
      <c r="E38" s="50"/>
      <c r="F38" s="65"/>
      <c r="G38" s="48"/>
      <c r="H38" s="14"/>
      <c r="I38" s="77" t="s">
        <v>88</v>
      </c>
      <c r="J38" s="27">
        <v>20000000</v>
      </c>
      <c r="K38" s="27">
        <v>20000000</v>
      </c>
      <c r="L38" s="79">
        <f t="shared" si="2"/>
        <v>0</v>
      </c>
    </row>
    <row r="39" spans="1:12" ht="16.5">
      <c r="A39" s="49"/>
      <c r="B39" s="49"/>
      <c r="C39" s="49"/>
      <c r="D39" s="50"/>
      <c r="E39" s="50"/>
      <c r="F39" s="65"/>
      <c r="G39" s="48"/>
      <c r="H39" s="26"/>
      <c r="I39" s="60" t="s">
        <v>71</v>
      </c>
      <c r="J39" s="27">
        <v>8047090</v>
      </c>
      <c r="K39" s="27">
        <v>7927090</v>
      </c>
      <c r="L39" s="79">
        <f t="shared" si="2"/>
        <v>-120000</v>
      </c>
    </row>
    <row r="40" spans="1:12" ht="16.5">
      <c r="A40" s="49"/>
      <c r="B40" s="49"/>
      <c r="C40" s="49"/>
      <c r="D40" s="50"/>
      <c r="E40" s="50"/>
      <c r="F40" s="65"/>
      <c r="G40" s="48"/>
      <c r="H40" s="14"/>
      <c r="I40" s="63" t="s">
        <v>72</v>
      </c>
      <c r="J40" s="27">
        <v>10000000</v>
      </c>
      <c r="K40" s="27">
        <v>10000000</v>
      </c>
      <c r="L40" s="79">
        <f t="shared" si="2"/>
        <v>0</v>
      </c>
    </row>
    <row r="41" spans="1:12" ht="16.5">
      <c r="A41" s="93"/>
      <c r="B41" s="93"/>
      <c r="C41" s="93"/>
      <c r="D41" s="93"/>
      <c r="E41" s="93"/>
      <c r="F41" s="94"/>
      <c r="G41" s="48"/>
      <c r="H41" s="14"/>
      <c r="I41" s="62" t="s">
        <v>73</v>
      </c>
      <c r="J41" s="27">
        <v>20000000</v>
      </c>
      <c r="K41" s="27">
        <v>20000000</v>
      </c>
      <c r="L41" s="79">
        <f t="shared" si="2"/>
        <v>0</v>
      </c>
    </row>
    <row r="42" spans="1:12" ht="16.5">
      <c r="A42" s="93"/>
      <c r="B42" s="93"/>
      <c r="C42" s="93"/>
      <c r="D42" s="93"/>
      <c r="E42" s="93"/>
      <c r="F42" s="94"/>
      <c r="G42" s="48"/>
      <c r="H42" s="14"/>
      <c r="I42" s="62" t="s">
        <v>74</v>
      </c>
      <c r="J42" s="27">
        <v>5100000</v>
      </c>
      <c r="K42" s="27">
        <v>5100000</v>
      </c>
      <c r="L42" s="79">
        <f t="shared" si="2"/>
        <v>0</v>
      </c>
    </row>
    <row r="43" spans="1:12" ht="16.5">
      <c r="A43" s="93"/>
      <c r="B43" s="93"/>
      <c r="C43" s="93"/>
      <c r="D43" s="93"/>
      <c r="E43" s="93"/>
      <c r="F43" s="94"/>
      <c r="G43" s="48"/>
      <c r="H43" s="14"/>
      <c r="I43" s="77" t="s">
        <v>75</v>
      </c>
      <c r="J43" s="27">
        <v>4000000</v>
      </c>
      <c r="K43" s="27">
        <v>4000000</v>
      </c>
      <c r="L43" s="79">
        <f t="shared" si="2"/>
        <v>0</v>
      </c>
    </row>
    <row r="44" spans="1:12" ht="16.5">
      <c r="A44" s="93"/>
      <c r="B44" s="93"/>
      <c r="C44" s="93"/>
      <c r="D44" s="93"/>
      <c r="E44" s="93"/>
      <c r="F44" s="94"/>
      <c r="G44" s="48"/>
      <c r="H44" s="26"/>
      <c r="I44" s="60" t="s">
        <v>76</v>
      </c>
      <c r="J44" s="27">
        <v>2980000</v>
      </c>
      <c r="K44" s="27">
        <v>2980000</v>
      </c>
      <c r="L44" s="79">
        <f t="shared" si="2"/>
        <v>0</v>
      </c>
    </row>
    <row r="45" spans="1:12" ht="16.5">
      <c r="A45" s="93"/>
      <c r="B45" s="93"/>
      <c r="C45" s="93"/>
      <c r="D45" s="93"/>
      <c r="E45" s="93"/>
      <c r="F45" s="94"/>
      <c r="G45" s="48"/>
      <c r="H45" s="14"/>
      <c r="I45" s="63" t="s">
        <v>77</v>
      </c>
      <c r="J45" s="27">
        <v>19801968</v>
      </c>
      <c r="K45" s="27">
        <v>15881138</v>
      </c>
      <c r="L45" s="79">
        <f t="shared" si="2"/>
        <v>-3920830</v>
      </c>
    </row>
    <row r="46" spans="1:12" ht="16.5">
      <c r="A46" s="93"/>
      <c r="B46" s="93"/>
      <c r="C46" s="93"/>
      <c r="D46" s="93"/>
      <c r="E46" s="93"/>
      <c r="F46" s="94"/>
      <c r="G46" s="48"/>
      <c r="H46" s="14"/>
      <c r="I46" s="62" t="s">
        <v>78</v>
      </c>
      <c r="J46" s="27">
        <v>222244</v>
      </c>
      <c r="K46" s="27">
        <v>222244</v>
      </c>
      <c r="L46" s="79">
        <f t="shared" si="2"/>
        <v>0</v>
      </c>
    </row>
    <row r="47" spans="1:12" ht="16.5">
      <c r="A47" s="93"/>
      <c r="B47" s="93"/>
      <c r="C47" s="93"/>
      <c r="D47" s="93"/>
      <c r="E47" s="93"/>
      <c r="F47" s="94"/>
      <c r="G47" s="48"/>
      <c r="H47" s="14"/>
      <c r="I47" s="62" t="s">
        <v>79</v>
      </c>
      <c r="J47" s="27">
        <v>1798728000</v>
      </c>
      <c r="K47" s="27">
        <v>2261457994</v>
      </c>
      <c r="L47" s="79">
        <f t="shared" si="2"/>
        <v>462729994</v>
      </c>
    </row>
    <row r="48" spans="1:12" ht="16.5">
      <c r="A48" s="93"/>
      <c r="B48" s="93"/>
      <c r="C48" s="93"/>
      <c r="D48" s="93"/>
      <c r="E48" s="93"/>
      <c r="F48" s="94"/>
      <c r="G48" s="48"/>
      <c r="H48" s="14"/>
      <c r="I48" s="62" t="s">
        <v>80</v>
      </c>
      <c r="J48" s="27">
        <v>387988000</v>
      </c>
      <c r="K48" s="27">
        <v>387988000</v>
      </c>
      <c r="L48" s="79">
        <f t="shared" si="2"/>
        <v>0</v>
      </c>
    </row>
    <row r="49" spans="1:12" ht="16.5">
      <c r="A49" s="93"/>
      <c r="B49" s="93"/>
      <c r="C49" s="93"/>
      <c r="D49" s="93"/>
      <c r="E49" s="93"/>
      <c r="F49" s="94"/>
      <c r="G49" s="48"/>
      <c r="H49" s="14"/>
      <c r="I49" s="62" t="s">
        <v>81</v>
      </c>
      <c r="J49" s="27">
        <v>7000000</v>
      </c>
      <c r="K49" s="27">
        <v>7000000</v>
      </c>
      <c r="L49" s="79">
        <f t="shared" si="2"/>
        <v>0</v>
      </c>
    </row>
    <row r="50" spans="7:12" ht="16.5">
      <c r="G50" s="95"/>
      <c r="H50" s="98"/>
      <c r="I50" s="97" t="s">
        <v>82</v>
      </c>
      <c r="J50" s="27">
        <v>36281000</v>
      </c>
      <c r="K50" s="27">
        <v>36523750</v>
      </c>
      <c r="L50" s="79">
        <f t="shared" si="2"/>
        <v>242750</v>
      </c>
    </row>
    <row r="51" spans="7:12" ht="16.5">
      <c r="G51" s="96"/>
      <c r="H51" s="12"/>
      <c r="I51" s="100" t="s">
        <v>83</v>
      </c>
      <c r="J51" s="27">
        <v>20999900</v>
      </c>
      <c r="K51" s="27">
        <v>20575300</v>
      </c>
      <c r="L51" s="79">
        <f t="shared" si="2"/>
        <v>-424600</v>
      </c>
    </row>
    <row r="52" spans="7:12" ht="16.5">
      <c r="G52" s="48"/>
      <c r="H52" s="14"/>
      <c r="I52" s="62" t="s">
        <v>84</v>
      </c>
      <c r="J52" s="27">
        <v>1000000</v>
      </c>
      <c r="K52" s="27">
        <v>1000000</v>
      </c>
      <c r="L52" s="79">
        <f t="shared" si="2"/>
        <v>0</v>
      </c>
    </row>
    <row r="53" spans="7:12" ht="16.5">
      <c r="G53" s="48"/>
      <c r="H53" s="14"/>
      <c r="I53" s="99" t="s">
        <v>89</v>
      </c>
      <c r="J53" s="27">
        <v>5000000</v>
      </c>
      <c r="K53" s="27">
        <v>5000000</v>
      </c>
      <c r="L53" s="79">
        <f t="shared" si="2"/>
        <v>0</v>
      </c>
    </row>
    <row r="54" spans="7:12" ht="16.5">
      <c r="G54" s="48"/>
      <c r="H54" s="14"/>
      <c r="I54" s="99" t="s">
        <v>90</v>
      </c>
      <c r="J54" s="27">
        <v>6240000</v>
      </c>
      <c r="K54" s="27">
        <v>6240000</v>
      </c>
      <c r="L54" s="79">
        <f t="shared" si="2"/>
        <v>0</v>
      </c>
    </row>
    <row r="55" spans="7:12" ht="16.5">
      <c r="G55" s="48"/>
      <c r="H55" s="14"/>
      <c r="I55" s="99" t="s">
        <v>91</v>
      </c>
      <c r="J55" s="27">
        <v>1740000</v>
      </c>
      <c r="K55" s="27">
        <v>1740000</v>
      </c>
      <c r="L55" s="79">
        <f t="shared" si="2"/>
        <v>0</v>
      </c>
    </row>
    <row r="56" spans="7:12" ht="16.5">
      <c r="G56" s="48"/>
      <c r="H56" s="14"/>
      <c r="I56" s="99" t="s">
        <v>92</v>
      </c>
      <c r="J56" s="27">
        <v>1240000</v>
      </c>
      <c r="K56" s="27">
        <v>1120000</v>
      </c>
      <c r="L56" s="79">
        <f t="shared" si="2"/>
        <v>-120000</v>
      </c>
    </row>
    <row r="57" spans="7:12" ht="16.5">
      <c r="G57" s="48"/>
      <c r="H57" s="14"/>
      <c r="I57" s="99" t="s">
        <v>92</v>
      </c>
      <c r="J57" s="27">
        <v>160000</v>
      </c>
      <c r="K57" s="27">
        <v>280000</v>
      </c>
      <c r="L57" s="79">
        <f t="shared" si="2"/>
        <v>120000</v>
      </c>
    </row>
    <row r="58" spans="7:12" ht="16.5">
      <c r="G58" s="48"/>
      <c r="H58" s="14"/>
      <c r="I58" s="62" t="s">
        <v>85</v>
      </c>
      <c r="J58" s="27">
        <v>332460</v>
      </c>
      <c r="K58" s="27">
        <v>332460</v>
      </c>
      <c r="L58" s="79">
        <f t="shared" si="2"/>
        <v>0</v>
      </c>
    </row>
    <row r="59" spans="7:12" ht="16.5">
      <c r="G59" s="48"/>
      <c r="H59" s="14"/>
      <c r="I59" s="62" t="s">
        <v>86</v>
      </c>
      <c r="J59" s="27">
        <v>7500000</v>
      </c>
      <c r="K59" s="27">
        <v>7500000</v>
      </c>
      <c r="L59" s="79">
        <f t="shared" si="2"/>
        <v>0</v>
      </c>
    </row>
    <row r="60" spans="7:12" ht="16.5">
      <c r="G60" s="107" t="s">
        <v>87</v>
      </c>
      <c r="H60" s="108"/>
      <c r="I60" s="109"/>
      <c r="J60" s="37">
        <f>J61</f>
        <v>15622650</v>
      </c>
      <c r="K60" s="37">
        <f>K61</f>
        <v>15845660</v>
      </c>
      <c r="L60" s="78">
        <f>K60-J60</f>
        <v>223010</v>
      </c>
    </row>
    <row r="61" spans="7:12" ht="16.5">
      <c r="G61" s="10"/>
      <c r="H61" s="103" t="s">
        <v>87</v>
      </c>
      <c r="I61" s="104"/>
      <c r="J61" s="27">
        <f>J62</f>
        <v>15622650</v>
      </c>
      <c r="K61" s="27">
        <f>K62</f>
        <v>15845660</v>
      </c>
      <c r="L61" s="79">
        <f>L62</f>
        <v>223010</v>
      </c>
    </row>
    <row r="62" spans="7:12" ht="16.5">
      <c r="G62" s="51"/>
      <c r="H62" s="12"/>
      <c r="I62" s="62" t="s">
        <v>87</v>
      </c>
      <c r="J62" s="27">
        <v>15622650</v>
      </c>
      <c r="K62" s="27">
        <v>15845660</v>
      </c>
      <c r="L62" s="79">
        <f>K62-J62</f>
        <v>223010</v>
      </c>
    </row>
    <row r="63" spans="7:12" ht="16.5">
      <c r="G63" s="107" t="s">
        <v>53</v>
      </c>
      <c r="H63" s="108"/>
      <c r="I63" s="109"/>
      <c r="J63" s="37">
        <f>J64</f>
        <v>226752145</v>
      </c>
      <c r="K63" s="37">
        <f>K64</f>
        <v>226752145</v>
      </c>
      <c r="L63" s="78">
        <f>K63-J63</f>
        <v>0</v>
      </c>
    </row>
    <row r="64" spans="7:12" ht="16.5">
      <c r="G64" s="10"/>
      <c r="H64" s="103" t="s">
        <v>54</v>
      </c>
      <c r="I64" s="104"/>
      <c r="J64" s="27">
        <f>SUM(J65:J66)</f>
        <v>226752145</v>
      </c>
      <c r="K64" s="27">
        <f>SUM(K65:K66)</f>
        <v>226752145</v>
      </c>
      <c r="L64" s="79">
        <f>SUM(L65:L66)</f>
        <v>0</v>
      </c>
    </row>
    <row r="65" spans="7:12" ht="16.5">
      <c r="G65" s="51"/>
      <c r="H65" s="12"/>
      <c r="I65" s="25" t="s">
        <v>55</v>
      </c>
      <c r="J65" s="27">
        <v>1000000</v>
      </c>
      <c r="K65" s="27">
        <v>1000000</v>
      </c>
      <c r="L65" s="79">
        <f>K65-J65</f>
        <v>0</v>
      </c>
    </row>
    <row r="66" spans="7:12" ht="17.25" thickBot="1">
      <c r="G66" s="52"/>
      <c r="H66" s="28"/>
      <c r="I66" s="29" t="s">
        <v>56</v>
      </c>
      <c r="J66" s="30">
        <v>225752145</v>
      </c>
      <c r="K66" s="30">
        <v>225752145</v>
      </c>
      <c r="L66" s="80">
        <f>K66-J66</f>
        <v>0</v>
      </c>
    </row>
  </sheetData>
  <sheetProtection/>
  <mergeCells count="33">
    <mergeCell ref="H29:I29"/>
    <mergeCell ref="B12:C12"/>
    <mergeCell ref="A6:C6"/>
    <mergeCell ref="G6:I6"/>
    <mergeCell ref="B8:C8"/>
    <mergeCell ref="H8:I8"/>
    <mergeCell ref="A16:C16"/>
    <mergeCell ref="G24:I24"/>
    <mergeCell ref="H25:I25"/>
    <mergeCell ref="B17:C17"/>
    <mergeCell ref="H64:I64"/>
    <mergeCell ref="G63:I63"/>
    <mergeCell ref="A20:C20"/>
    <mergeCell ref="B21:C21"/>
    <mergeCell ref="G60:I60"/>
    <mergeCell ref="A31:C31"/>
    <mergeCell ref="B32:C32"/>
    <mergeCell ref="H61:I61"/>
    <mergeCell ref="B33:B34"/>
    <mergeCell ref="A32:A34"/>
    <mergeCell ref="A1:L1"/>
    <mergeCell ref="A3:E3"/>
    <mergeCell ref="K3:L3"/>
    <mergeCell ref="A4:F4"/>
    <mergeCell ref="G4:L4"/>
    <mergeCell ref="A11:C11"/>
    <mergeCell ref="H14:I14"/>
    <mergeCell ref="H17:I17"/>
    <mergeCell ref="A7:C7"/>
    <mergeCell ref="G7:I7"/>
    <mergeCell ref="G28:I28"/>
    <mergeCell ref="A23:C23"/>
    <mergeCell ref="B24:C24"/>
  </mergeCells>
  <printOptions horizontalCentered="1"/>
  <pageMargins left="0.2362204724409449" right="0.2362204724409449" top="0.4724409448818898" bottom="0.35433070866141736" header="0.31496062992125984" footer="0.31496062992125984"/>
  <pageSetup firstPageNumber="1" useFirstPageNumber="1" horizontalDpi="600" verticalDpi="600" orientation="landscape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HakSeong-Kim</dc:creator>
  <cp:keywords/>
  <dc:description/>
  <cp:lastModifiedBy>SAMSUNG</cp:lastModifiedBy>
  <cp:lastPrinted>2021-12-09T10:39:18Z</cp:lastPrinted>
  <dcterms:created xsi:type="dcterms:W3CDTF">2018-08-13T01:08:16Z</dcterms:created>
  <dcterms:modified xsi:type="dcterms:W3CDTF">2021-12-28T05:08:23Z</dcterms:modified>
  <cp:category/>
  <cp:version/>
  <cp:contentType/>
  <cp:contentStatus/>
  <cp:revision>1</cp:revision>
</cp:coreProperties>
</file>